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mc:AlternateContent xmlns:mc="http://schemas.openxmlformats.org/markup-compatibility/2006">
    <mc:Choice Requires="x15">
      <x15ac:absPath xmlns:x15ac="http://schemas.microsoft.com/office/spreadsheetml/2010/11/ac" url="F:\RENDICION DE CUENTAS\ARTICULO 7\"/>
    </mc:Choice>
  </mc:AlternateContent>
  <bookViews>
    <workbookView xWindow="0" yWindow="60" windowWidth="19200" windowHeight="11145" activeTab="2"/>
  </bookViews>
  <sheets>
    <sheet name="RESUMEN" sheetId="6" r:id="rId1"/>
    <sheet name="POA" sheetId="1" r:id="rId2"/>
    <sheet name="FLUJO" sheetId="17" r:id="rId3"/>
    <sheet name="SALARIOS" sheetId="15" r:id="rId4"/>
    <sheet name="HONORARIOS" sheetId="8" r:id="rId5"/>
    <sheet name="FLUJOS" sheetId="9" state="hidden" r:id="rId6"/>
    <sheet name="ESTRUCTURA PRESUPUESTARIA" sheetId="10" state="hidden" r:id="rId7"/>
    <sheet name="LISTAS" sheetId="2" state="hidden" r:id="rId8"/>
    <sheet name="ITEMS" sheetId="11" r:id="rId9"/>
    <sheet name="ACTIVIDADES" sheetId="12" r:id="rId10"/>
    <sheet name="INDICADORES" sheetId="13" state="hidden" r:id="rId11"/>
  </sheets>
  <definedNames>
    <definedName name="_xlnm._FilterDatabase" localSheetId="10" hidden="1">INDICADORES!$A$1:$E$19</definedName>
    <definedName name="_xlnm._FilterDatabase" localSheetId="7" hidden="1">LISTAS!$C$1:$D$105</definedName>
    <definedName name="_xlnm._FilterDatabase" localSheetId="1" hidden="1">POA!$A$3:$AK$34</definedName>
    <definedName name="Actividades">LISTAS!$H$2:$H$14</definedName>
    <definedName name="Actividades_Recreativas">LISTAS!$J$13:$K$13</definedName>
    <definedName name="_xlnm.Print_Area" localSheetId="2">FLUJO!$A$1:$P$21</definedName>
    <definedName name="_xlnm.Print_Area" localSheetId="0">RESUMEN!$B$4:$U$69</definedName>
    <definedName name="Base_de_entrenamiento">LISTAS!$J$9</definedName>
    <definedName name="Campamentos">LISTAS!$J$7</definedName>
    <definedName name="Campeonato">LISTAS!$J$11:$L$11</definedName>
    <definedName name="Concentrado">LISTAS!$J$6</definedName>
    <definedName name="Evaluación">LISTAS!$J$8</definedName>
    <definedName name="Gastos_Deportivos_Generales">LISTAS!$J$5</definedName>
    <definedName name="Gastos_en_temas_de_capacitación_deportivos">LISTAS!$J$4</definedName>
    <definedName name="Implementación_Deportiva">LISTAS!$J$14</definedName>
    <definedName name="Juegos">LISTAS!$J$12:$L$12</definedName>
    <definedName name="OPERACIÓN_Y_MANTENIMIENTO_ADMINISTRATIVO_DE_LAS_ORGANIZACIONES_DEPORTIVAS">LISTAS!$J$2</definedName>
    <definedName name="Operación_y_mantenimiento_de_escenarios_deportivos">LISTAS!$J$3</definedName>
    <definedName name="Selectivo">LISTAS!$J$10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7" l="1"/>
  <c r="E10" i="17" s="1"/>
  <c r="D9" i="17"/>
  <c r="D10" i="17" s="1"/>
  <c r="O10" i="17"/>
  <c r="N10" i="17"/>
  <c r="M10" i="17"/>
  <c r="L10" i="17"/>
  <c r="K10" i="17"/>
  <c r="J10" i="17"/>
  <c r="I10" i="17"/>
  <c r="H10" i="17"/>
  <c r="G10" i="17"/>
  <c r="F10" i="17"/>
  <c r="P8" i="17"/>
  <c r="O7" i="17"/>
  <c r="C7" i="17"/>
  <c r="C8" i="17" s="1"/>
  <c r="C10" i="17" s="1"/>
  <c r="O6" i="17"/>
  <c r="N6" i="17"/>
  <c r="N7" i="17" s="1"/>
  <c r="M6" i="17"/>
  <c r="M7" i="17" s="1"/>
  <c r="L6" i="17"/>
  <c r="L7" i="17" s="1"/>
  <c r="K6" i="17"/>
  <c r="K7" i="17" s="1"/>
  <c r="J6" i="17"/>
  <c r="J7" i="17" s="1"/>
  <c r="I6" i="17"/>
  <c r="I7" i="17" s="1"/>
  <c r="H6" i="17"/>
  <c r="H7" i="17" s="1"/>
  <c r="G6" i="17"/>
  <c r="G7" i="17" s="1"/>
  <c r="F6" i="17"/>
  <c r="F7" i="17" s="1"/>
  <c r="E6" i="17"/>
  <c r="E7" i="17" s="1"/>
  <c r="D6" i="17"/>
  <c r="D7" i="17" s="1"/>
  <c r="P9" i="17" l="1"/>
  <c r="P10" i="17"/>
  <c r="P7" i="17"/>
  <c r="P6" i="17"/>
  <c r="C36" i="6" l="1"/>
  <c r="S30" i="1" l="1"/>
  <c r="U19" i="1"/>
  <c r="T19" i="1"/>
  <c r="S19" i="1"/>
  <c r="U15" i="1"/>
  <c r="T15" i="1"/>
  <c r="S15" i="1"/>
  <c r="S4" i="1"/>
  <c r="E101" i="8" l="1"/>
  <c r="F101" i="8"/>
  <c r="G101" i="8"/>
  <c r="H101" i="8"/>
  <c r="I101" i="8"/>
  <c r="J101" i="8"/>
  <c r="K101" i="8"/>
  <c r="L101" i="8"/>
  <c r="M101" i="8"/>
  <c r="N101" i="8"/>
  <c r="O101" i="8"/>
  <c r="P101" i="8"/>
  <c r="D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H251" i="15"/>
  <c r="Z34" i="1"/>
  <c r="AA34" i="1"/>
  <c r="AB34" i="1"/>
  <c r="AC34" i="1"/>
  <c r="AD34" i="1"/>
  <c r="AE34" i="1"/>
  <c r="AF34" i="1"/>
  <c r="AG34" i="1"/>
  <c r="AH34" i="1"/>
  <c r="AI34" i="1"/>
  <c r="AJ34" i="1"/>
  <c r="Y34" i="1"/>
  <c r="S33" i="1"/>
  <c r="S31" i="1"/>
  <c r="S32" i="1"/>
  <c r="S22" i="1"/>
  <c r="S25" i="1"/>
  <c r="S29" i="1"/>
  <c r="S24" i="1"/>
  <c r="S26" i="1"/>
  <c r="S21" i="1"/>
  <c r="D33" i="1"/>
  <c r="W30" i="1"/>
  <c r="V30" i="1" s="1"/>
  <c r="W31" i="1"/>
  <c r="V31" i="1" s="1"/>
  <c r="W32" i="1"/>
  <c r="V32" i="1" s="1"/>
  <c r="W22" i="1"/>
  <c r="V22" i="1" s="1"/>
  <c r="W25" i="1"/>
  <c r="V25" i="1" s="1"/>
  <c r="W29" i="1"/>
  <c r="V29" i="1" s="1"/>
  <c r="W24" i="1"/>
  <c r="V24" i="1" s="1"/>
  <c r="W19" i="1"/>
  <c r="V19" i="1" s="1"/>
  <c r="W26" i="1"/>
  <c r="V26" i="1" s="1"/>
  <c r="W21" i="1"/>
  <c r="V21" i="1" s="1"/>
  <c r="W27" i="1"/>
  <c r="V27" i="1" s="1"/>
  <c r="W18" i="1"/>
  <c r="V18" i="1" s="1"/>
  <c r="W15" i="1"/>
  <c r="V15" i="1" s="1"/>
  <c r="W16" i="1"/>
  <c r="V16" i="1" s="1"/>
  <c r="W17" i="1"/>
  <c r="V17" i="1" s="1"/>
  <c r="W23" i="1"/>
  <c r="V23" i="1" s="1"/>
  <c r="W20" i="1"/>
  <c r="V20" i="1" s="1"/>
  <c r="W28" i="1"/>
  <c r="V28" i="1" s="1"/>
  <c r="W6" i="1"/>
  <c r="V6" i="1" s="1"/>
  <c r="W7" i="1"/>
  <c r="V7" i="1" s="1"/>
  <c r="W8" i="1"/>
  <c r="V8" i="1" s="1"/>
  <c r="W5" i="1"/>
  <c r="V5" i="1" s="1"/>
  <c r="W9" i="1"/>
  <c r="V9" i="1" s="1"/>
  <c r="W4" i="1"/>
  <c r="V4" i="1" s="1"/>
  <c r="W12" i="1"/>
  <c r="V12" i="1" s="1"/>
  <c r="W13" i="1"/>
  <c r="V13" i="1" s="1"/>
  <c r="W14" i="1"/>
  <c r="V14" i="1" s="1"/>
  <c r="W11" i="1"/>
  <c r="V11" i="1" s="1"/>
  <c r="W10" i="1"/>
  <c r="V10" i="1" s="1"/>
  <c r="S27" i="1"/>
  <c r="S18" i="1"/>
  <c r="S16" i="1"/>
  <c r="S17" i="1"/>
  <c r="S23" i="1"/>
  <c r="S20" i="1"/>
  <c r="S28" i="1"/>
  <c r="S6" i="1"/>
  <c r="S7" i="1"/>
  <c r="S8" i="1"/>
  <c r="S5" i="1"/>
  <c r="S9" i="1"/>
  <c r="S12" i="1"/>
  <c r="S13" i="1"/>
  <c r="S14" i="1"/>
  <c r="S11" i="1"/>
  <c r="S10" i="1"/>
  <c r="D30" i="1"/>
  <c r="D31" i="1"/>
  <c r="D32" i="1"/>
  <c r="D22" i="1"/>
  <c r="D25" i="1"/>
  <c r="D29" i="1"/>
  <c r="D24" i="1"/>
  <c r="D19" i="1"/>
  <c r="D26" i="1"/>
  <c r="D21" i="1"/>
  <c r="D27" i="1"/>
  <c r="D18" i="1"/>
  <c r="D15" i="1"/>
  <c r="D16" i="1"/>
  <c r="D17" i="1"/>
  <c r="D23" i="1"/>
  <c r="D20" i="1"/>
  <c r="D28" i="1"/>
  <c r="D6" i="1"/>
  <c r="D7" i="1"/>
  <c r="D8" i="1"/>
  <c r="D5" i="1"/>
  <c r="D9" i="1"/>
  <c r="D4" i="1"/>
  <c r="D12" i="1"/>
  <c r="D13" i="1"/>
  <c r="D14" i="1"/>
  <c r="D11" i="1"/>
  <c r="D10" i="1"/>
  <c r="C33" i="1"/>
  <c r="W33" i="1"/>
  <c r="V33" i="1" s="1"/>
  <c r="F251" i="15"/>
  <c r="G251" i="15"/>
  <c r="I251" i="15"/>
  <c r="J251" i="15"/>
  <c r="K251" i="15"/>
  <c r="E251" i="15"/>
  <c r="C31" i="1"/>
  <c r="G109" i="8"/>
  <c r="H109" i="8"/>
  <c r="I109" i="8"/>
  <c r="J109" i="8"/>
  <c r="K109" i="8"/>
  <c r="L109" i="8"/>
  <c r="M109" i="8"/>
  <c r="N109" i="8"/>
  <c r="O109" i="8"/>
  <c r="P109" i="8"/>
  <c r="Q109" i="8"/>
  <c r="G108" i="8"/>
  <c r="H108" i="8"/>
  <c r="I108" i="8"/>
  <c r="J108" i="8"/>
  <c r="K108" i="8"/>
  <c r="L108" i="8"/>
  <c r="M108" i="8"/>
  <c r="N108" i="8"/>
  <c r="O108" i="8"/>
  <c r="P108" i="8"/>
  <c r="Q108" i="8"/>
  <c r="G107" i="8"/>
  <c r="H107" i="8"/>
  <c r="I107" i="8"/>
  <c r="J107" i="8"/>
  <c r="K107" i="8"/>
  <c r="L107" i="8"/>
  <c r="M107" i="8"/>
  <c r="M110" i="8" s="1"/>
  <c r="N107" i="8"/>
  <c r="O107" i="8"/>
  <c r="P107" i="8"/>
  <c r="Q107" i="8"/>
  <c r="Q110" i="8" s="1"/>
  <c r="F109" i="8"/>
  <c r="F108" i="8"/>
  <c r="F107" i="8"/>
  <c r="W257" i="15"/>
  <c r="V257" i="15"/>
  <c r="U257" i="15"/>
  <c r="T257" i="15"/>
  <c r="S257" i="15"/>
  <c r="R257" i="15"/>
  <c r="Q257" i="15"/>
  <c r="P257" i="15"/>
  <c r="O257" i="15"/>
  <c r="N257" i="15"/>
  <c r="M257" i="15"/>
  <c r="L257" i="15"/>
  <c r="W256" i="15"/>
  <c r="V256" i="15"/>
  <c r="U256" i="15"/>
  <c r="T256" i="15"/>
  <c r="S256" i="15"/>
  <c r="R256" i="15"/>
  <c r="Q256" i="15"/>
  <c r="P256" i="15"/>
  <c r="O256" i="15"/>
  <c r="N256" i="15"/>
  <c r="M256" i="15"/>
  <c r="L256" i="15"/>
  <c r="W255" i="15"/>
  <c r="W258" i="15" s="1"/>
  <c r="V255" i="15"/>
  <c r="V258" i="15" s="1"/>
  <c r="U255" i="15"/>
  <c r="U258" i="15" s="1"/>
  <c r="T255" i="15"/>
  <c r="S255" i="15"/>
  <c r="R255" i="15"/>
  <c r="R258" i="15" s="1"/>
  <c r="Q255" i="15"/>
  <c r="Q258" i="15" s="1"/>
  <c r="P255" i="15"/>
  <c r="P258" i="15" s="1"/>
  <c r="O255" i="15"/>
  <c r="O258" i="15" s="1"/>
  <c r="N255" i="15"/>
  <c r="N258" i="15" s="1"/>
  <c r="M255" i="15"/>
  <c r="L255" i="15"/>
  <c r="W251" i="15"/>
  <c r="V251" i="15"/>
  <c r="U251" i="15"/>
  <c r="T251" i="15"/>
  <c r="S251" i="15"/>
  <c r="R251" i="15"/>
  <c r="Q251" i="15"/>
  <c r="P251" i="15"/>
  <c r="O251" i="15"/>
  <c r="N251" i="15"/>
  <c r="M251" i="15"/>
  <c r="L251" i="15"/>
  <c r="X250" i="15"/>
  <c r="X249" i="15"/>
  <c r="X248" i="15"/>
  <c r="X247" i="15"/>
  <c r="X246" i="15"/>
  <c r="X245" i="15"/>
  <c r="X244" i="15"/>
  <c r="X243" i="15"/>
  <c r="X242" i="15"/>
  <c r="X241" i="15"/>
  <c r="X240" i="15"/>
  <c r="X239" i="15"/>
  <c r="X238" i="15"/>
  <c r="X237" i="15"/>
  <c r="X236" i="15"/>
  <c r="X235" i="15"/>
  <c r="X234" i="15"/>
  <c r="X233" i="15"/>
  <c r="X232" i="15"/>
  <c r="X231" i="15"/>
  <c r="X230" i="15"/>
  <c r="X229" i="15"/>
  <c r="X228" i="15"/>
  <c r="X227" i="15"/>
  <c r="X226" i="15"/>
  <c r="X225" i="15"/>
  <c r="X224" i="15"/>
  <c r="X223" i="15"/>
  <c r="X222" i="15"/>
  <c r="X221" i="15"/>
  <c r="X220" i="15"/>
  <c r="X219" i="15"/>
  <c r="X218" i="15"/>
  <c r="X217" i="15"/>
  <c r="X216" i="15"/>
  <c r="X215" i="15"/>
  <c r="X214" i="15"/>
  <c r="X213" i="15"/>
  <c r="X212" i="15"/>
  <c r="X211" i="15"/>
  <c r="X210" i="15"/>
  <c r="X209" i="15"/>
  <c r="X208" i="15"/>
  <c r="X207" i="15"/>
  <c r="X206" i="15"/>
  <c r="X205" i="15"/>
  <c r="X204" i="15"/>
  <c r="X203" i="15"/>
  <c r="X202" i="15"/>
  <c r="X201" i="15"/>
  <c r="X200" i="15"/>
  <c r="X199" i="15"/>
  <c r="X198" i="15"/>
  <c r="X197" i="15"/>
  <c r="X196" i="15"/>
  <c r="X195" i="15"/>
  <c r="X194" i="15"/>
  <c r="X193" i="15"/>
  <c r="X192" i="15"/>
  <c r="X191" i="15"/>
  <c r="X190" i="15"/>
  <c r="X189" i="15"/>
  <c r="X188" i="15"/>
  <c r="X187" i="15"/>
  <c r="X186" i="15"/>
  <c r="X185" i="15"/>
  <c r="X184" i="15"/>
  <c r="X183" i="15"/>
  <c r="X182" i="15"/>
  <c r="X181" i="15"/>
  <c r="X180" i="15"/>
  <c r="X179" i="15"/>
  <c r="X178" i="15"/>
  <c r="X177" i="15"/>
  <c r="X176" i="15"/>
  <c r="X175" i="15"/>
  <c r="X174" i="15"/>
  <c r="X173" i="15"/>
  <c r="X172" i="15"/>
  <c r="X171" i="15"/>
  <c r="X170" i="15"/>
  <c r="X169" i="15"/>
  <c r="X168" i="15"/>
  <c r="X167" i="15"/>
  <c r="X166" i="15"/>
  <c r="X165" i="15"/>
  <c r="X164" i="15"/>
  <c r="X163" i="15"/>
  <c r="X162" i="15"/>
  <c r="X161" i="15"/>
  <c r="X160" i="15"/>
  <c r="X159" i="15"/>
  <c r="X158" i="15"/>
  <c r="X157" i="15"/>
  <c r="X156" i="15"/>
  <c r="X155" i="15"/>
  <c r="X154" i="15"/>
  <c r="X153" i="15"/>
  <c r="X152" i="15"/>
  <c r="X151" i="15"/>
  <c r="X150" i="15"/>
  <c r="X149" i="15"/>
  <c r="X148" i="15"/>
  <c r="X147" i="15"/>
  <c r="X146" i="15"/>
  <c r="X145" i="15"/>
  <c r="X144" i="15"/>
  <c r="X143" i="15"/>
  <c r="X142" i="15"/>
  <c r="X141" i="15"/>
  <c r="X140" i="15"/>
  <c r="X139" i="15"/>
  <c r="X138" i="15"/>
  <c r="X137" i="15"/>
  <c r="X136" i="15"/>
  <c r="X135" i="15"/>
  <c r="X134" i="15"/>
  <c r="X133" i="15"/>
  <c r="X132" i="15"/>
  <c r="X131" i="15"/>
  <c r="X130" i="15"/>
  <c r="X129" i="15"/>
  <c r="X128" i="15"/>
  <c r="X127" i="15"/>
  <c r="X126" i="15"/>
  <c r="X125" i="15"/>
  <c r="X124" i="15"/>
  <c r="X123" i="15"/>
  <c r="X122" i="15"/>
  <c r="X121" i="15"/>
  <c r="X120" i="15"/>
  <c r="X119" i="15"/>
  <c r="X118" i="15"/>
  <c r="X117" i="15"/>
  <c r="X116" i="15"/>
  <c r="X115" i="15"/>
  <c r="X114" i="15"/>
  <c r="X113" i="15"/>
  <c r="X112" i="15"/>
  <c r="X111" i="15"/>
  <c r="X110" i="15"/>
  <c r="X109" i="15"/>
  <c r="X108" i="15"/>
  <c r="X107" i="15"/>
  <c r="X106" i="15"/>
  <c r="X105" i="15"/>
  <c r="X104" i="15"/>
  <c r="X103" i="15"/>
  <c r="X102" i="15"/>
  <c r="X101" i="15"/>
  <c r="X100" i="15"/>
  <c r="X99" i="15"/>
  <c r="X98" i="15"/>
  <c r="X97" i="15"/>
  <c r="X96" i="15"/>
  <c r="X95" i="15"/>
  <c r="X94" i="15"/>
  <c r="X93" i="15"/>
  <c r="X92" i="15"/>
  <c r="X91" i="15"/>
  <c r="X90" i="15"/>
  <c r="X89" i="15"/>
  <c r="X88" i="15"/>
  <c r="X87" i="15"/>
  <c r="X86" i="15"/>
  <c r="X85" i="15"/>
  <c r="X84" i="15"/>
  <c r="X83" i="15"/>
  <c r="X82" i="15"/>
  <c r="X81" i="15"/>
  <c r="X80" i="15"/>
  <c r="X79" i="15"/>
  <c r="X78" i="15"/>
  <c r="X77" i="15"/>
  <c r="X76" i="15"/>
  <c r="X75" i="15"/>
  <c r="X74" i="15"/>
  <c r="X73" i="15"/>
  <c r="X72" i="15"/>
  <c r="X71" i="15"/>
  <c r="X70" i="15"/>
  <c r="X69" i="15"/>
  <c r="X68" i="15"/>
  <c r="X67" i="15"/>
  <c r="X66" i="15"/>
  <c r="X65" i="15"/>
  <c r="X64" i="15"/>
  <c r="X63" i="15"/>
  <c r="X62" i="15"/>
  <c r="X61" i="15"/>
  <c r="X60" i="15"/>
  <c r="X59" i="15"/>
  <c r="X58" i="15"/>
  <c r="X57" i="15"/>
  <c r="X56" i="15"/>
  <c r="X55" i="15"/>
  <c r="X54" i="15"/>
  <c r="X53" i="15"/>
  <c r="X52" i="15"/>
  <c r="X51" i="15"/>
  <c r="X50" i="15"/>
  <c r="X49" i="15"/>
  <c r="X48" i="15"/>
  <c r="X47" i="15"/>
  <c r="X46" i="15"/>
  <c r="X45" i="15"/>
  <c r="X44" i="15"/>
  <c r="X43" i="15"/>
  <c r="X42" i="15"/>
  <c r="X41" i="15"/>
  <c r="X40" i="15"/>
  <c r="X39" i="15"/>
  <c r="X38" i="15"/>
  <c r="X37" i="15"/>
  <c r="X36" i="15"/>
  <c r="X35" i="15"/>
  <c r="X34" i="15"/>
  <c r="X33" i="15"/>
  <c r="X32" i="15"/>
  <c r="X31" i="15"/>
  <c r="X30" i="15"/>
  <c r="X29" i="15"/>
  <c r="X28" i="15"/>
  <c r="X27" i="15"/>
  <c r="X26" i="15"/>
  <c r="X25" i="15"/>
  <c r="X24" i="15"/>
  <c r="X23" i="15"/>
  <c r="X22" i="15"/>
  <c r="X21" i="15"/>
  <c r="X20" i="15"/>
  <c r="X19" i="15"/>
  <c r="S258" i="15"/>
  <c r="T258" i="15"/>
  <c r="L258" i="15"/>
  <c r="C7" i="9"/>
  <c r="D7" i="9"/>
  <c r="E7" i="9"/>
  <c r="F7" i="9"/>
  <c r="G7" i="9"/>
  <c r="H7" i="9"/>
  <c r="I7" i="9"/>
  <c r="J7" i="9"/>
  <c r="K7" i="9"/>
  <c r="L7" i="9"/>
  <c r="M7" i="9"/>
  <c r="B7" i="9"/>
  <c r="AK33" i="1"/>
  <c r="AK30" i="1"/>
  <c r="AK31" i="1"/>
  <c r="AK32" i="1"/>
  <c r="AK18" i="1"/>
  <c r="AK15" i="1"/>
  <c r="AK16" i="1"/>
  <c r="AK17" i="1"/>
  <c r="AK22" i="1"/>
  <c r="AK25" i="1"/>
  <c r="AK29" i="1"/>
  <c r="AK24" i="1"/>
  <c r="AK19" i="1"/>
  <c r="AK26" i="1"/>
  <c r="AK21" i="1"/>
  <c r="AK27" i="1"/>
  <c r="AK23" i="1"/>
  <c r="AK20" i="1"/>
  <c r="AK28" i="1"/>
  <c r="AK6" i="1"/>
  <c r="AK7" i="1"/>
  <c r="AK8" i="1"/>
  <c r="AK5" i="1"/>
  <c r="AK9" i="1"/>
  <c r="AK4" i="1"/>
  <c r="AK12" i="1"/>
  <c r="AK13" i="1"/>
  <c r="AK14" i="1"/>
  <c r="AK11" i="1"/>
  <c r="AK10" i="1"/>
  <c r="C30" i="1"/>
  <c r="C32" i="1"/>
  <c r="C22" i="1"/>
  <c r="C25" i="1"/>
  <c r="C29" i="1"/>
  <c r="C24" i="1"/>
  <c r="C19" i="1"/>
  <c r="C26" i="1"/>
  <c r="C21" i="1"/>
  <c r="C27" i="1"/>
  <c r="C18" i="1"/>
  <c r="C15" i="1"/>
  <c r="C16" i="1"/>
  <c r="C17" i="1"/>
  <c r="C23" i="1"/>
  <c r="C20" i="1"/>
  <c r="C28" i="1"/>
  <c r="C6" i="1"/>
  <c r="C7" i="1"/>
  <c r="C8" i="1"/>
  <c r="C5" i="1"/>
  <c r="C9" i="1"/>
  <c r="C4" i="1"/>
  <c r="C12" i="1"/>
  <c r="C13" i="1"/>
  <c r="C14" i="1"/>
  <c r="C11" i="1"/>
  <c r="C10" i="1"/>
  <c r="C50" i="6"/>
  <c r="D50" i="6" s="1"/>
  <c r="N6" i="9"/>
  <c r="N5" i="9"/>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C45" i="6"/>
  <c r="D45" i="6" s="1"/>
  <c r="C47" i="6"/>
  <c r="D47" i="6" s="1"/>
  <c r="C49" i="6"/>
  <c r="D49" i="6" s="1"/>
  <c r="C51" i="6"/>
  <c r="D51" i="6" s="1"/>
  <c r="C52" i="6"/>
  <c r="D52" i="6" s="1"/>
  <c r="C55" i="6"/>
  <c r="D55" i="6" s="1"/>
  <c r="C48" i="6"/>
  <c r="D48" i="6" s="1"/>
  <c r="C44" i="6"/>
  <c r="D44" i="6" s="1"/>
  <c r="X251" i="15" l="1"/>
  <c r="X255" i="15"/>
  <c r="X256" i="15"/>
  <c r="X258" i="15" s="1"/>
  <c r="X257" i="15"/>
  <c r="O110" i="8"/>
  <c r="R107" i="8"/>
  <c r="J110" i="8"/>
  <c r="I110" i="8"/>
  <c r="Q101" i="8"/>
  <c r="R109" i="8"/>
  <c r="N110" i="8"/>
  <c r="N7" i="9"/>
  <c r="F110" i="8"/>
  <c r="P110" i="8"/>
  <c r="L110" i="8"/>
  <c r="H110" i="8"/>
  <c r="K110" i="8"/>
  <c r="G110" i="8"/>
  <c r="C43" i="6"/>
  <c r="D43" i="6" s="1"/>
  <c r="C46" i="6"/>
  <c r="D46" i="6" s="1"/>
  <c r="C54" i="6"/>
  <c r="D54" i="6" s="1"/>
  <c r="C53" i="6"/>
  <c r="D53" i="6" s="1"/>
  <c r="AK34" i="1"/>
  <c r="M258" i="15"/>
  <c r="R108" i="8"/>
  <c r="R110" i="8" l="1"/>
  <c r="D56" i="6"/>
  <c r="C56" i="6"/>
</calcChain>
</file>

<file path=xl/comments1.xml><?xml version="1.0" encoding="utf-8"?>
<comments xmlns="http://schemas.openxmlformats.org/spreadsheetml/2006/main">
  <authors>
    <author>planificacion1</author>
  </authors>
  <commentList>
    <comment ref="B40" authorId="0" shapeId="0">
      <text>
        <r>
          <rPr>
            <b/>
            <sz val="14"/>
            <color indexed="81"/>
            <rFont val="Tahoma"/>
            <family val="2"/>
          </rPr>
          <t>Favor ingresar el presupuesto para el 2018 conforme los Acuerdos No. 24, 25 o 26 de 16 de enero de 2018, descontando el rubro del 5 por mil:
Monto acuerdo x 0,005</t>
        </r>
      </text>
    </comment>
  </commentList>
</comments>
</file>

<file path=xl/comments2.xml><?xml version="1.0" encoding="utf-8"?>
<comments xmlns="http://schemas.openxmlformats.org/spreadsheetml/2006/main">
  <authors>
    <author>admin</author>
  </authors>
  <commentList>
    <comment ref="C50" authorId="0" shapeId="0">
      <text>
        <r>
          <rPr>
            <b/>
            <sz val="11"/>
            <color indexed="81"/>
            <rFont val="Tahoma"/>
            <family val="2"/>
          </rPr>
          <t>admin:</t>
        </r>
        <r>
          <rPr>
            <sz val="11"/>
            <color indexed="81"/>
            <rFont val="Tahoma"/>
            <family val="2"/>
          </rPr>
          <t xml:space="preserve">
Incluir el valor del 5x1000 en el mes de diciembre.</t>
        </r>
      </text>
    </comment>
  </commentList>
</comments>
</file>

<file path=xl/sharedStrings.xml><?xml version="1.0" encoding="utf-8"?>
<sst xmlns="http://schemas.openxmlformats.org/spreadsheetml/2006/main" count="1544" uniqueCount="860">
  <si>
    <t>Objetivo Estratégico MD</t>
  </si>
  <si>
    <t xml:space="preserve">Objetivo del Organismo Deportivo </t>
  </si>
  <si>
    <t xml:space="preserve">Programa </t>
  </si>
  <si>
    <t>Actividad</t>
  </si>
  <si>
    <t>Indicador</t>
  </si>
  <si>
    <t>SEP</t>
  </si>
  <si>
    <t>NOV</t>
  </si>
  <si>
    <t>DIC</t>
  </si>
  <si>
    <t xml:space="preserve">Programación Mensual Metas </t>
  </si>
  <si>
    <t>ENE</t>
  </si>
  <si>
    <t>FEB</t>
  </si>
  <si>
    <t>MAR</t>
  </si>
  <si>
    <t>ABR</t>
  </si>
  <si>
    <t>MAY</t>
  </si>
  <si>
    <t>JUN</t>
  </si>
  <si>
    <t>JUL</t>
  </si>
  <si>
    <t>AGO</t>
  </si>
  <si>
    <t>OCT</t>
  </si>
  <si>
    <t xml:space="preserve">ITEM
PRESUPUESTARIO 
</t>
  </si>
  <si>
    <t xml:space="preserve">NOMBRE DEL ITEM PRESUPUESTARIO
</t>
  </si>
  <si>
    <t>Estructura Programática</t>
  </si>
  <si>
    <t>Fortalecimiento del deporte nacional.</t>
  </si>
  <si>
    <t>001 Operación y mantenimiento administrativo de las Organizaciones Deportivas</t>
  </si>
  <si>
    <t>002 Operación y mantenimiento de escenarios deportivos</t>
  </si>
  <si>
    <t>013 Implementación Deportiva</t>
  </si>
  <si>
    <t>012 Actividades Recreativas</t>
  </si>
  <si>
    <t>011 Juegos</t>
  </si>
  <si>
    <t>010 Campeonato</t>
  </si>
  <si>
    <t>009 Selectivo</t>
  </si>
  <si>
    <t>008 Base de entrenamiento</t>
  </si>
  <si>
    <t>007 Evaluación</t>
  </si>
  <si>
    <t>006 Campamentos</t>
  </si>
  <si>
    <t>004 Gastos Deportivos Generales</t>
  </si>
  <si>
    <t>005 Concentrado</t>
  </si>
  <si>
    <t>003 Gastos en temas de capacitación deportivos</t>
  </si>
  <si>
    <r>
      <t>GRUPO DE GASTO</t>
    </r>
    <r>
      <rPr>
        <b/>
        <sz val="10"/>
        <color indexed="10"/>
        <rFont val="Calibri"/>
        <family val="2"/>
        <scheme val="minor"/>
      </rPr>
      <t xml:space="preserve">
</t>
    </r>
  </si>
  <si>
    <t>Horas Extraordinarias y Suplementarias</t>
  </si>
  <si>
    <t>Telecomunicaciones</t>
  </si>
  <si>
    <t>Combustibles y Lubricantes</t>
  </si>
  <si>
    <t>Energía Eléctrica</t>
  </si>
  <si>
    <t>Mantenimiento y Reparación de Equipos y Sistemas Informáticos</t>
  </si>
  <si>
    <t>Seguros</t>
  </si>
  <si>
    <t>Viáticos y Subsistencias en el Exterior</t>
  </si>
  <si>
    <t>Viáticos y Subsistencias en el Interior</t>
  </si>
  <si>
    <t>COORDINACIÓN GENERAL DE PLANIFICACIÓN 
DIRECCIÓN DE PLANIFICACIÓN Y PROGRAMACIÓN PRESUPUESTARIA</t>
  </si>
  <si>
    <t>RESUMEN</t>
  </si>
  <si>
    <t>I. DATOS GENERALES</t>
  </si>
  <si>
    <t>NOMBRE DEL ORGANISMO DEPORTIVO:</t>
  </si>
  <si>
    <t>RUC DEL ORGANISMO DEPORTIVO:</t>
  </si>
  <si>
    <t>PRESIDENTE O REPRESENTANTE LEGAL DEL ORGANISMO:</t>
  </si>
  <si>
    <t>III. UBICACIÓN GEOGRÁFICA</t>
  </si>
  <si>
    <t>CORREO ELECTRÓNICO DEL ORGANISMO DEPORTIVO:</t>
  </si>
  <si>
    <t>PROVINCIA:</t>
  </si>
  <si>
    <t>DIRECCIÓN:</t>
  </si>
  <si>
    <t>CIUDAD:</t>
  </si>
  <si>
    <t>TELÉFONO DE OFICINAS:</t>
  </si>
  <si>
    <t>PARROQUIA:</t>
  </si>
  <si>
    <t>BARRIO:</t>
  </si>
  <si>
    <t>II. DATOS DE CONTACTO</t>
  </si>
  <si>
    <t>NOMBRE  DEL RESPONSABLE DE LA INFORMACIÓN:</t>
  </si>
  <si>
    <t>CORREO ELECTRÓNICO DEL RESPONSABLE:</t>
  </si>
  <si>
    <t>IV. COMPETENCIA DEL ORGANISMO DEPORTIVO</t>
  </si>
  <si>
    <t>ÁREA DE ACCION DEL ORGANISMO DEPORTIVO</t>
  </si>
  <si>
    <t>RECREACIÓN</t>
  </si>
  <si>
    <t>OBJETIVO ESTRATÉGICO INSTITUCIONAL:</t>
  </si>
  <si>
    <t xml:space="preserve">OBJETIVO  </t>
  </si>
  <si>
    <t>V. PRESUPUESTO ASIGNADO</t>
  </si>
  <si>
    <t>GRUPO DE GASTO</t>
  </si>
  <si>
    <t>MONTO</t>
  </si>
  <si>
    <t>PORCENTAJE</t>
  </si>
  <si>
    <t>TOTAL</t>
  </si>
  <si>
    <t>DEPORTE</t>
  </si>
  <si>
    <t>EDUCACIÓN FÍSICA</t>
  </si>
  <si>
    <t>DEPORTE ADAPTADO</t>
  </si>
  <si>
    <t>GASTO REMUNERACIONES</t>
  </si>
  <si>
    <t>GASTO DIRECTO</t>
  </si>
  <si>
    <t>INDIRECTO</t>
  </si>
  <si>
    <t>MANTENIMIENTO</t>
  </si>
  <si>
    <t>REGIMEN ESCOLAR</t>
  </si>
  <si>
    <t>SIERRA</t>
  </si>
  <si>
    <t>Porcentaje Aporte Patronal al IESS</t>
  </si>
  <si>
    <t>BENEFICIOS SOCIALES</t>
  </si>
  <si>
    <t>Impacto Mensual</t>
  </si>
  <si>
    <t xml:space="preserve">No. </t>
  </si>
  <si>
    <t>Cargo (3)</t>
  </si>
  <si>
    <t>Tiempo de trabajo (en meses)</t>
  </si>
  <si>
    <t>Salario mensual</t>
  </si>
  <si>
    <t>Aporte Patronal al IESS
Mensual</t>
  </si>
  <si>
    <t>Fondos de Reserva</t>
  </si>
  <si>
    <t>Enero</t>
  </si>
  <si>
    <t>Febrero</t>
  </si>
  <si>
    <t>Marzo</t>
  </si>
  <si>
    <t>Abril</t>
  </si>
  <si>
    <t>Mayo</t>
  </si>
  <si>
    <t>Junio</t>
  </si>
  <si>
    <t>Julio</t>
  </si>
  <si>
    <t>Agosto</t>
  </si>
  <si>
    <t>Septiembre</t>
  </si>
  <si>
    <t>Octubre</t>
  </si>
  <si>
    <t>Noviembre</t>
  </si>
  <si>
    <t>Diciembre</t>
  </si>
  <si>
    <t>ADMINISTRATIVO</t>
  </si>
  <si>
    <t>TÉCNICO</t>
  </si>
  <si>
    <t>CONTRATOS POR SERVICIOS PROFESIONALES</t>
  </si>
  <si>
    <t>Cargo</t>
  </si>
  <si>
    <t>Remuneración Anual</t>
  </si>
  <si>
    <t xml:space="preserve">POA APROBADO </t>
  </si>
  <si>
    <t>ENERO</t>
  </si>
  <si>
    <t>FEBRERO</t>
  </si>
  <si>
    <t>MARZO</t>
  </si>
  <si>
    <t>ABRIL</t>
  </si>
  <si>
    <t>MAYO</t>
  </si>
  <si>
    <t>JUNIO</t>
  </si>
  <si>
    <t>JULIO</t>
  </si>
  <si>
    <t>AGOSTO</t>
  </si>
  <si>
    <t>SEPTIEMBRE</t>
  </si>
  <si>
    <t>OCTUBRE</t>
  </si>
  <si>
    <t>NOVIEMBRE</t>
  </si>
  <si>
    <t>DICIEMBRE</t>
  </si>
  <si>
    <t xml:space="preserve">TOTAL </t>
  </si>
  <si>
    <t>GASTO CORRIENTE</t>
  </si>
  <si>
    <t>INVERSIÓN</t>
  </si>
  <si>
    <t>ESTRUCTURA PROGRAMÁTICA Esigef2</t>
  </si>
  <si>
    <t>PROGRAMA</t>
  </si>
  <si>
    <t>PROYECTO</t>
  </si>
  <si>
    <t>ACTIVIDAD</t>
  </si>
  <si>
    <t>SIN PROYECTO</t>
  </si>
  <si>
    <t>ALTO RENDIMIENTO</t>
  </si>
  <si>
    <t>INFRAESTRUCTURA</t>
  </si>
  <si>
    <t>Gasto corriente.- Está dirigido a todos los organismos deportivos a los que se les hace asignaciones mensuales desde el gasto corriente.</t>
  </si>
  <si>
    <t>Inversión.- Dirigido únicamente a los organismos deportivos que se encuentran dentro de los proyectos de Alto Rendimiento e Infraestructura.</t>
  </si>
  <si>
    <t>#</t>
  </si>
  <si>
    <t>CÓDIGO</t>
  </si>
  <si>
    <t>NOMBRE DEL ÍTEM</t>
  </si>
  <si>
    <t>DESCRIPCIÓN</t>
  </si>
  <si>
    <t>Salarios Unificados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</si>
  <si>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</si>
  <si>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Decimotercer Sueldo</t>
  </si>
  <si>
    <t>Bonificación anual, equivalente a la doceava parte de todas las remuneraciones percibidas durante el año, de conformidad con las disposiciones legales vigentes.</t>
  </si>
  <si>
    <t>Decimocuarto Sueldo</t>
  </si>
  <si>
    <t>Bonificación anual equivalente a una remuneración básica mínima unificada, vigente a la fecha de pago, de conformidad con las disposiciones legales vigentes.</t>
  </si>
  <si>
    <t>Pago a servidores y servidoras por trabajos realizados fuera de la jornada laboral, por disposición expresa de autoridad competente.</t>
  </si>
  <si>
    <t>Aporte Patronal</t>
  </si>
  <si>
    <t>Asignación a la Seguridad Social para cubrir los aportes patronales obligatorios.</t>
  </si>
  <si>
    <t>Fondo de Reserva</t>
  </si>
  <si>
    <t>Asignación anual equivalente a una remuneración mensual unificada, del servidor o trabajador que cumpliere más de un año de servicio, de conformidad con las disposiciones legales vigentes.</t>
  </si>
  <si>
    <t>Despido Intempestivo</t>
  </si>
  <si>
    <t>Asignación para compensar a los trabajadores por rescisión unilateral del contrato de trabajo, antes de la fecha de terminación.</t>
  </si>
  <si>
    <t>Compensación por Desahucio</t>
  </si>
  <si>
    <t>Asignación para compensar al trabajador por aviso de terminación del contrato, de conformidad con las disposiciones legales vigentes.</t>
  </si>
  <si>
    <t xml:space="preserve">Compensación por Vacaciones no Gozadas por Cesación de Funciones </t>
  </si>
  <si>
    <t>Asignación para compensar pecuniariamente por vacaciones no gozadas a los servidores y trabajadores que cesan en sus funciones.</t>
  </si>
  <si>
    <t>Por Renuncia Voluntaria</t>
  </si>
  <si>
    <t>Asignación para cubrir indemnizaciones por renuncia voluntaria de acuerdo con las disposiciones legales vigentes</t>
  </si>
  <si>
    <t>Agua Potable</t>
  </si>
  <si>
    <t>Gastos por el consumo de agua potable y sus relacionados.</t>
  </si>
  <si>
    <t>Servicio de Correo</t>
  </si>
  <si>
    <t>Gastos por servicios postales y relacionados prestados por empresas autorizadas.</t>
  </si>
  <si>
    <t>Servicio de Seguridad y Vigilancia</t>
  </si>
  <si>
    <t>Pagos por servicios de seguridad de personas y vigilancia de bienes muebles, inmuebles, valores y otros, contratados con empresas de seguridad.</t>
  </si>
  <si>
    <t>Gastos por servicios de publicidad y propaganda a través de medios de comunicación diferentes de los masivos.</t>
  </si>
  <si>
    <t>Servicio de Implementación y Administración de Bancos de Información</t>
  </si>
  <si>
    <t>Gastos por servicios de implementación y administración de bancos de datos.</t>
  </si>
  <si>
    <t>Gastos por instalación, mantenimiento y reparación de bienes muebles.</t>
  </si>
  <si>
    <t>Gastos por instalación, mantenimiento y reparación de maquinarias y equipos, excepto equipos informáticos.</t>
  </si>
  <si>
    <t>Gastos por el mantenimiento y reparación de herramientas.</t>
  </si>
  <si>
    <t>Gastos por el alquiler de edificios, locales, residencias, parqueaderos, casilleros judiciales y bancarios.</t>
  </si>
  <si>
    <t>Gastos por alquiler de mobiliario.</t>
  </si>
  <si>
    <t>Gastos por servicios especializados de consultoría, asesoría e investigación profesional y técnica.</t>
  </si>
  <si>
    <t>Gastos por servicios especializados de auditoría.</t>
  </si>
  <si>
    <t>Fiscalización e Inspecciones Técnicas</t>
  </si>
  <si>
    <t>Gastos por servicios especializados para la entrega o recepción de obras o peritajes.</t>
  </si>
  <si>
    <t>Estudio y Diseño de Proyectos</t>
  </si>
  <si>
    <t>Gastos por generación de programas integrados, análisis, diseño, implementación, actualización, asistencia técnica y soporte de sistemas informáticos.</t>
  </si>
  <si>
    <t>Arrendamiento y Licencias de Uso de Paquetes Informáticos</t>
  </si>
  <si>
    <t>Gastos por arrendamiento de paquetes informáticos y por licencias de utilización.</t>
  </si>
  <si>
    <t>Gastos por mantenimiento y reparación de equipos y sistemas informáticos.</t>
  </si>
  <si>
    <t>Gastos en combustibles, lubricantes y aditivos en general. Incluye consumo de gas.</t>
  </si>
  <si>
    <t>Materiales de Oficina</t>
  </si>
  <si>
    <t>Materiales de Aseo</t>
  </si>
  <si>
    <t>Gastos en suministros y materiales de aseo y limpieza; y pago por la recolección de objetos corto punzantes de uso médico.</t>
  </si>
  <si>
    <t>Herramientas y Equipos Menores</t>
  </si>
  <si>
    <t>Gastos en herramientas y equipos menores.</t>
  </si>
  <si>
    <t>Gastos por suministros y materiales para imprenta, fotografía y reproducción. Incluye la adquisición de revistas, periódicos y otras publicaciones.</t>
  </si>
  <si>
    <t>Materiales Didácticos</t>
  </si>
  <si>
    <t>Gastos en suministros, materiales y libros destinados a actividades educativas y a la distribución.</t>
  </si>
  <si>
    <t>Repuestos y Accesorios</t>
  </si>
  <si>
    <t>Gastos en repuestos y accesorios corrientes necesarios para el funcionamiento de los bienes.</t>
  </si>
  <si>
    <t>Gastos por la adquisición de menaje de cocina, de hogar y accesorios descartables.</t>
  </si>
  <si>
    <t>Gasto por adquisición de mobiliario.</t>
  </si>
  <si>
    <t>Gasto por adquisición de maquinarias y equipos, excepto de equipos informáticos.</t>
  </si>
  <si>
    <t>Gasto por adquisición de herramientas.</t>
  </si>
  <si>
    <t>Partes y Repuestos</t>
  </si>
  <si>
    <t>Gasto por adquisición de partes y repuestos no depreciables.</t>
  </si>
  <si>
    <t>Tasas Generales- Impuestos- Contribuciones- Permisos- Licencias y Patentes</t>
  </si>
  <si>
    <t>Gastos por servicios de carácter público, impuestos, peaje, rodaje, revisión vehicular, matrículas de vehículos, permisos de funcionamiento, licencias, patentes, registros sanitarios y toxicológicos; sustancias estupefacientes
y psicotrópicas.</t>
  </si>
  <si>
    <t>Comisiones Bancarias</t>
  </si>
  <si>
    <t>Gastos por servicios bancarios y financieros; y, por operaciones realizadas con intermediación de organismos financieros.</t>
  </si>
  <si>
    <t>Costas Judiciales Tramites Notariales-y Legalización de Documentos Arreglos Extrajudiciales</t>
  </si>
  <si>
    <t>Asignaciones para cubrir costas judiciales, por trámites notariales, legalización de documentos y arreglos extrajudiciales.</t>
  </si>
  <si>
    <t>Dietas</t>
  </si>
  <si>
    <t>Asignación para representantes, miembros o vocales de directorios, juntas, comités o cuerpos colegiados, que no perciben ingresos del Estado.</t>
  </si>
  <si>
    <t>Al Sector Privado no Financiero</t>
  </si>
  <si>
    <t>Donaciones a entidades del sector privado no financiero.</t>
  </si>
  <si>
    <t>A Jubilados Patronales</t>
  </si>
  <si>
    <t>Asignación destinada a cubrir pensiones jubilares mediante transferencia solidaria, mensual, directa, unilateral y vitalicia con fines de asistencia social, de acuerdo al Decreto Ejecutivo 172 publicado en el Registro Oficial No. 90 de 17 de diciembre de 2009.</t>
  </si>
  <si>
    <t>Edificios-Locales y Residencias (Bienes Inmuebles)</t>
  </si>
  <si>
    <t>Asignación destinada a la compra de edificios, locales y residencias para fines de la función pública; y, los bienes destinados a la recuperación de la capacidad de funcionamiento de los mismos.</t>
  </si>
  <si>
    <t>Mobiliarios (Bienes de Larga Duración)</t>
  </si>
  <si>
    <t>Agrupa las asignaciones destinadas a la compra de mobiliario.</t>
  </si>
  <si>
    <t>Maquinarias y Equipos (Bienes de Larga Duración)</t>
  </si>
  <si>
    <t>Agrupa las asignaciones destinadas a la compra de todo tipo de maquinarias y equipos. Incluye equipo rodante, excepto de equipos informáticos.</t>
  </si>
  <si>
    <t>Herramientas (Bienes de Larga Duración)</t>
  </si>
  <si>
    <t>Agrupa las asignaciones destinadas a la compra de herramientas consideradas capitalizables.</t>
  </si>
  <si>
    <t>Equipos-Sistemas y Paquetes Informáticos</t>
  </si>
  <si>
    <t>Agrupa las asignaciones destinadas a la compra de equipos, sistemas y paquetes informáticos.</t>
  </si>
  <si>
    <t>Agrupa las asignaciones destinadas a la compra de partes, repuestos consideradas capitalizables.</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</si>
  <si>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</si>
  <si>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Espectáculos Culturales y Sociales</t>
  </si>
  <si>
    <t>Gastos por la realización de eventos culturales y sociales, incluye los gastos de logística de estos eventos.</t>
  </si>
  <si>
    <t>Eventos Públicos y Oficiales</t>
  </si>
  <si>
    <t>Gastos por la realización de actos y ceremonias oficiales, inclusive los que requieren las oficinas instaladas en el exterior para la recepción y atención del cuerpo diplomático, misiones diplomáticas y huéspedes oficiales.</t>
  </si>
  <si>
    <t>Pagos por obligaciones adquiridas con terceros para la prestación del servicio de alimentación.</t>
  </si>
  <si>
    <t>Eventos Oficiales</t>
  </si>
  <si>
    <t>Gastos para la realización de actos y ceremonias oficiales, incluye los que requieran las oficinas instaladas en el exterior para la recepción y atención del cuerpo diplomático, misiones diplomáticas y huéspedes oficiales.</t>
  </si>
  <si>
    <t>Pasajes al Interior</t>
  </si>
  <si>
    <t>Gastos por movilización y transporte de servidores y trabajadores públicos dentro del país; transporte de delegados, misiones, comisiones y representaciones extranjeras y nacionales que brindan asistencia técnica y participan en eventos de entidades públicas; y, para deportistas, entrenadores y cuerpo técnico que representen al país.</t>
  </si>
  <si>
    <t>Pasajes al Exterior</t>
  </si>
  <si>
    <t>Asignación para cubrir valores diarios de hospedaje y alimentación de los servidores y trabajadores públicos enviados en comisión de servicios al exterior.</t>
  </si>
  <si>
    <t>Servicio de Capacitación</t>
  </si>
  <si>
    <t>Gastos por servicios especializados para capacitación y adiestramiento.</t>
  </si>
  <si>
    <t>Honorarios por Contratos Civiles de Servicios</t>
  </si>
  <si>
    <t>Gastos por servicios profesionales o técnicos especializados, sin relación de dependencia., para puestos comprendidos en todos los grupos ocupacionales.</t>
  </si>
  <si>
    <t>Alimentos y Bebidas</t>
  </si>
  <si>
    <t>Gastos por adquisición de alimentos y bebidas para el personal.</t>
  </si>
  <si>
    <t>Instrumental Médico Quirúrgico</t>
  </si>
  <si>
    <t>Adquisición de Accesorios e Insumos Químicos y Orgánicos</t>
  </si>
  <si>
    <t>Gastos por contratos de seguros personales, de propiedades y otros.</t>
  </si>
  <si>
    <t>Fletes y Maniobras</t>
  </si>
  <si>
    <t>Gastos por traslado, maniobras, embarque y desembarque interno e internacional de toda clase de bienes, de acuerdo con la reglamentación pertinente.</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</si>
  <si>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</si>
  <si>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Uniformes Deportivos</t>
  </si>
  <si>
    <t>Becas y Ayudas Económicas</t>
  </si>
  <si>
    <t>Asignación para cubrir total o parcial el financiamiento de becas y ayudas económicas legalmente establecidas para todos los niveles educacionales.</t>
  </si>
  <si>
    <t>Porcentaje de ejecución presupuestaria</t>
  </si>
  <si>
    <t xml:space="preserve">Porcentaje de cumplimiento del plan de mantenimiento de escenarios deportivos </t>
  </si>
  <si>
    <t>Número de personas capacitadas en temáticas del deporte</t>
  </si>
  <si>
    <t>Número de participaciones de deportistas en concentrados para la preparación de eventos deportivos.</t>
  </si>
  <si>
    <t>Número de personas beneficiadas que asisten a Campamentos deportivos.</t>
  </si>
  <si>
    <t xml:space="preserve">Número de deportistas evaluados de forma integral en las diferentes etapas de preparación del deportista. </t>
  </si>
  <si>
    <t xml:space="preserve">Número de participaciones de deportistas en base de entrenamiento adaptados fisiológicamente a las condiciones de competencias. </t>
  </si>
  <si>
    <t>Número de participaciones de deportistas participantes en eventos selectivos a nivel nacional .</t>
  </si>
  <si>
    <t>Número de personas beneficiadas con la implementación deportiva.</t>
  </si>
  <si>
    <t>Número de medallas por deportista en eventos de campeonatos obtenidos.</t>
  </si>
  <si>
    <t xml:space="preserve">Número de medallas obtenidas. </t>
  </si>
  <si>
    <t>Número de medallas por deportista en eventos de juegos obtenidos</t>
  </si>
  <si>
    <t>Número de medallas obtenidas.</t>
  </si>
  <si>
    <t>Número de participaciones de personas en actividades recreativas.</t>
  </si>
  <si>
    <t>001</t>
  </si>
  <si>
    <t>002</t>
  </si>
  <si>
    <t>003</t>
  </si>
  <si>
    <t>004</t>
  </si>
  <si>
    <t>005</t>
  </si>
  <si>
    <t>006</t>
  </si>
  <si>
    <t>007</t>
  </si>
  <si>
    <t>008</t>
  </si>
  <si>
    <t>009</t>
  </si>
  <si>
    <t>010</t>
  </si>
  <si>
    <t>011</t>
  </si>
  <si>
    <t>012</t>
  </si>
  <si>
    <t>Código de la Actividad</t>
  </si>
  <si>
    <t>Meta Anual del indicador</t>
  </si>
  <si>
    <t>OPERACIÓN_Y_MANTENIMIENTO_DE_ESCENARIOS_DEPORTIVOS</t>
  </si>
  <si>
    <t>GASTOS_EN_TEMAS_DE_CAPACITACIÓN_DEPORTIVOS</t>
  </si>
  <si>
    <t>CONCENTRADO</t>
  </si>
  <si>
    <t>CAMPAMENTOS</t>
  </si>
  <si>
    <t>EVALUACIÓN</t>
  </si>
  <si>
    <t>BASE_DE_ENTRENAMIENTO</t>
  </si>
  <si>
    <t>SELECTIVO</t>
  </si>
  <si>
    <t>IMPLEMENTACIÓN_DEPORTIVA</t>
  </si>
  <si>
    <t>CAMPEONATO</t>
  </si>
  <si>
    <t>JUEGOS</t>
  </si>
  <si>
    <t>ACTIVIDADES_RECREATIVAS</t>
  </si>
  <si>
    <t>Fortalecer el funcionamiento institucional mediante el correcto uso de los recursos asignados por el Ministerio del Deporte.</t>
  </si>
  <si>
    <t>Mantener operativos los escenarios deportivos con los que cuenta la Organización Deportiva.</t>
  </si>
  <si>
    <t xml:space="preserve">Fortalecer y facilitar la participación de los deportistas para un mejor rendimiento.  </t>
  </si>
  <si>
    <t>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t>
  </si>
  <si>
    <t>Los campamentos deportivos conjugan deporte y aprendizaje a partes iguales. En estos campamentos se practican diversas disciplinas, a la vez que se aprenden valores asociados, como compañerismo, juego limpio y trabajo en equipo. Se busca ajustarse a los gustos e intereses.</t>
  </si>
  <si>
    <t xml:space="preserve">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 </t>
  </si>
  <si>
    <t>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</si>
  <si>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Eventos que permiten calificar a un deportista o equipos para conformar una Selección Nacional de una categoría respectiva, en los que participan sólo un número determinados de deportistas que clasificarán por el ranking nacional y /o por los tornes o denominaciones especiales de clasificación expuestos por un reglamento o por el organismo deportivo. Puede ser: selectivos estudiantiles, paralímpicos, interbarriales, parroquiales, intercantonales, interprovinciales y nacionales.</t>
  </si>
  <si>
    <t>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además: Festival, Grand Prix, Copa Mundo, Ranking, Campeonatos internacionales, estudiantiles, paralímpicos, etc.</t>
  </si>
  <si>
    <t xml:space="preserve">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</si>
  <si>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Promover entre la población el hábito de la práctica de la actividad física en el uso del tiempo libre, que contribuya al mejoramiento de la calidad de vida con un enfoque de interculturalidad e inclusión.</t>
  </si>
  <si>
    <t>Dotar de implementación de calidad para el fomento del deporte y la actividad física.</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</si>
  <si>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</si>
  <si>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</si>
  <si>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</si>
  <si>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OBJETIVO DE LA ACTIVIDAD</t>
  </si>
  <si>
    <t>Fortalecer el funcionamiento institucional mediante el correcto uso de los recursos asignados por el Ministerio del Deporte</t>
  </si>
  <si>
    <t>Mantener operativos los escenarios deportivos con los que cuenta el organismo</t>
  </si>
  <si>
    <t>Proceso organizado, planificado y sistemático de formación que permite impartir contenidos temáticos del deporte y ciencias aplicadas de manera progresiva orientados a entrenadores, monitores, deportistas y demás personas a cargo de procesos deportivo</t>
  </si>
  <si>
    <t xml:space="preserve">004 Gastos Deportivos Generales </t>
  </si>
  <si>
    <t>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</si>
  <si>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t>
  </si>
  <si>
    <t xml:space="preserve">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</si>
  <si>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Dotar de implementación de calidad para el fomento del deporte y la actividad física</t>
  </si>
  <si>
    <t>INDICADORES</t>
  </si>
  <si>
    <t>DESCRIPCIÓN DEL INDICADOR</t>
  </si>
  <si>
    <t>Accesorios, repuestos, implementos</t>
  </si>
  <si>
    <t>El indicador nos permite conocer de manera PORCENTUAL el avance mensual en la planificación referente al mantenimiento y adecentamiento de los escenarios deportivos del organismo deportivo.</t>
  </si>
  <si>
    <t>El indicador nos permite conocer el total de personas que han recibido capacitación (formación) de manera mensual.</t>
  </si>
  <si>
    <t xml:space="preserve">El indicador nos permite conocer el número de personas que al asistir a los campamentos (beneficiarios del programa), desagregados de manera mensual. </t>
  </si>
  <si>
    <t>frecuencia</t>
  </si>
  <si>
    <t>Mensual</t>
  </si>
  <si>
    <t>Trimestral</t>
  </si>
  <si>
    <t>Semestral</t>
  </si>
  <si>
    <t>El indicador nos permite conocer el número de asistencias de deportistas pertenecientes a la organización a campeonatos a ni vel nacional o internacional.</t>
  </si>
  <si>
    <t>El indicador nos permite conocer el número de asistencias de deportistas pertenecientes a la organización a eventos de juegos a ni vel nacional o internacional.</t>
  </si>
  <si>
    <t>GASTOS CONSIDERADOS</t>
  </si>
  <si>
    <t>Método de Cálculo</t>
  </si>
  <si>
    <t>Porcentaje mensual programado</t>
  </si>
  <si>
    <t>Valor porcentual de programación mensual para la ejecución del presupuesto.</t>
  </si>
  <si>
    <t>Número trimestral de personas capacitadas en cada período.</t>
  </si>
  <si>
    <t>Sumatoria de personas beneficiadas que asisten a los campamentos deportivos en el período de medición.</t>
  </si>
  <si>
    <t>Suatoria de participaciones de deportistas en el período de medición.</t>
  </si>
  <si>
    <t>Sumatoria de personas que participan en actividades recreativas en el período</t>
  </si>
  <si>
    <t>Sumatoria d personas que se benefician  de cada implementación deportiva en el périodo de medición.</t>
  </si>
  <si>
    <t>Grupo administrativo</t>
  </si>
  <si>
    <t>COSTA</t>
  </si>
  <si>
    <t>Grupo  Administrativo</t>
  </si>
  <si>
    <t>TÈCNICO</t>
  </si>
  <si>
    <t>OBJETIVOS ESTRATÉGICOS MINISTERIO DEL DEPORTE</t>
  </si>
  <si>
    <t>530101</t>
  </si>
  <si>
    <t>530102</t>
  </si>
  <si>
    <t>530104</t>
  </si>
  <si>
    <t>530105</t>
  </si>
  <si>
    <t>530106</t>
  </si>
  <si>
    <t>530201</t>
  </si>
  <si>
    <t>530202</t>
  </si>
  <si>
    <t>530203</t>
  </si>
  <si>
    <t>530204</t>
  </si>
  <si>
    <t>530205</t>
  </si>
  <si>
    <t>530206</t>
  </si>
  <si>
    <t>530207</t>
  </si>
  <si>
    <t>530208</t>
  </si>
  <si>
    <t>530209</t>
  </si>
  <si>
    <t>530210</t>
  </si>
  <si>
    <t>530212</t>
  </si>
  <si>
    <t>530215</t>
  </si>
  <si>
    <t>530216</t>
  </si>
  <si>
    <t>530217</t>
  </si>
  <si>
    <t>530218</t>
  </si>
  <si>
    <t>530219</t>
  </si>
  <si>
    <t>530220</t>
  </si>
  <si>
    <t>530221</t>
  </si>
  <si>
    <t>530222</t>
  </si>
  <si>
    <t>530223</t>
  </si>
  <si>
    <t>530224</t>
  </si>
  <si>
    <t>530225</t>
  </si>
  <si>
    <t>530226</t>
  </si>
  <si>
    <t>530227</t>
  </si>
  <si>
    <t>530228</t>
  </si>
  <si>
    <t>530229</t>
  </si>
  <si>
    <t>530230</t>
  </si>
  <si>
    <t>530231</t>
  </si>
  <si>
    <t>530232</t>
  </si>
  <si>
    <t>530233</t>
  </si>
  <si>
    <t>530234</t>
  </si>
  <si>
    <t>530235</t>
  </si>
  <si>
    <t>530236</t>
  </si>
  <si>
    <t>530237</t>
  </si>
  <si>
    <t>530238</t>
  </si>
  <si>
    <t>530239</t>
  </si>
  <si>
    <t>530240</t>
  </si>
  <si>
    <t>530241</t>
  </si>
  <si>
    <t>530242</t>
  </si>
  <si>
    <t>530243</t>
  </si>
  <si>
    <t>530244</t>
  </si>
  <si>
    <t>530245</t>
  </si>
  <si>
    <t>530246</t>
  </si>
  <si>
    <t>530247</t>
  </si>
  <si>
    <t>530248</t>
  </si>
  <si>
    <t>530249</t>
  </si>
  <si>
    <t>530299</t>
  </si>
  <si>
    <t>530301</t>
  </si>
  <si>
    <t>530302</t>
  </si>
  <si>
    <t>530303</t>
  </si>
  <si>
    <t>530304</t>
  </si>
  <si>
    <t>530305</t>
  </si>
  <si>
    <t>530306</t>
  </si>
  <si>
    <t>530307</t>
  </si>
  <si>
    <t>530308</t>
  </si>
  <si>
    <t>530309</t>
  </si>
  <si>
    <t>530401</t>
  </si>
  <si>
    <t>530402</t>
  </si>
  <si>
    <t>530403</t>
  </si>
  <si>
    <t>530404</t>
  </si>
  <si>
    <t>530405</t>
  </si>
  <si>
    <t>530406</t>
  </si>
  <si>
    <t>530408</t>
  </si>
  <si>
    <t>530409</t>
  </si>
  <si>
    <t>530410</t>
  </si>
  <si>
    <t>530415</t>
  </si>
  <si>
    <t>530417</t>
  </si>
  <si>
    <t>530418</t>
  </si>
  <si>
    <t>530419</t>
  </si>
  <si>
    <t>530420</t>
  </si>
  <si>
    <t>530421</t>
  </si>
  <si>
    <t>530422</t>
  </si>
  <si>
    <t>530423</t>
  </si>
  <si>
    <t>530424</t>
  </si>
  <si>
    <t>530425</t>
  </si>
  <si>
    <t>530499</t>
  </si>
  <si>
    <t>530501</t>
  </si>
  <si>
    <t>530502</t>
  </si>
  <si>
    <t>530503</t>
  </si>
  <si>
    <t>530504</t>
  </si>
  <si>
    <t>530505</t>
  </si>
  <si>
    <t>530506</t>
  </si>
  <si>
    <t>530515</t>
  </si>
  <si>
    <t>530516</t>
  </si>
  <si>
    <t>530517</t>
  </si>
  <si>
    <t>530518</t>
  </si>
  <si>
    <t>530519</t>
  </si>
  <si>
    <t>530599</t>
  </si>
  <si>
    <t>530601</t>
  </si>
  <si>
    <t>530602</t>
  </si>
  <si>
    <t>530603</t>
  </si>
  <si>
    <t>530604</t>
  </si>
  <si>
    <t>530605</t>
  </si>
  <si>
    <t>530606</t>
  </si>
  <si>
    <t>530607</t>
  </si>
  <si>
    <t>530608</t>
  </si>
  <si>
    <t>530609</t>
  </si>
  <si>
    <t>530610</t>
  </si>
  <si>
    <t>530611</t>
  </si>
  <si>
    <t>530612</t>
  </si>
  <si>
    <t>530613</t>
  </si>
  <si>
    <t>530701</t>
  </si>
  <si>
    <t>530702</t>
  </si>
  <si>
    <t>530703</t>
  </si>
  <si>
    <t>530704</t>
  </si>
  <si>
    <t>530801</t>
  </si>
  <si>
    <t>530802</t>
  </si>
  <si>
    <t>530803</t>
  </si>
  <si>
    <t>530804</t>
  </si>
  <si>
    <t>530805</t>
  </si>
  <si>
    <t>530806</t>
  </si>
  <si>
    <t>530807</t>
  </si>
  <si>
    <t>530808</t>
  </si>
  <si>
    <t>530809</t>
  </si>
  <si>
    <t>530810</t>
  </si>
  <si>
    <t>530811</t>
  </si>
  <si>
    <t>530812</t>
  </si>
  <si>
    <t>530813</t>
  </si>
  <si>
    <t>530814</t>
  </si>
  <si>
    <t>530815</t>
  </si>
  <si>
    <t>530816</t>
  </si>
  <si>
    <t>530817</t>
  </si>
  <si>
    <t>530818</t>
  </si>
  <si>
    <t>530819</t>
  </si>
  <si>
    <t>530820</t>
  </si>
  <si>
    <t>530821</t>
  </si>
  <si>
    <t>530822</t>
  </si>
  <si>
    <t>530823</t>
  </si>
  <si>
    <t>530824</t>
  </si>
  <si>
    <t>530825</t>
  </si>
  <si>
    <t>530826</t>
  </si>
  <si>
    <t>530827</t>
  </si>
  <si>
    <t>530828</t>
  </si>
  <si>
    <t>530829</t>
  </si>
  <si>
    <t>530830</t>
  </si>
  <si>
    <t>530831</t>
  </si>
  <si>
    <t>530832</t>
  </si>
  <si>
    <t>530833</t>
  </si>
  <si>
    <t>530834</t>
  </si>
  <si>
    <t>530835</t>
  </si>
  <si>
    <t>530836</t>
  </si>
  <si>
    <t>530837</t>
  </si>
  <si>
    <t>530838</t>
  </si>
  <si>
    <t>530839</t>
  </si>
  <si>
    <t>530840</t>
  </si>
  <si>
    <t>530841</t>
  </si>
  <si>
    <t>530842</t>
  </si>
  <si>
    <t>530843</t>
  </si>
  <si>
    <t>530844</t>
  </si>
  <si>
    <t>530845</t>
  </si>
  <si>
    <t>530846</t>
  </si>
  <si>
    <t>530899</t>
  </si>
  <si>
    <t>530901</t>
  </si>
  <si>
    <t>531001</t>
  </si>
  <si>
    <t>531002</t>
  </si>
  <si>
    <t>531403</t>
  </si>
  <si>
    <t>531404</t>
  </si>
  <si>
    <t>531406</t>
  </si>
  <si>
    <t>531407</t>
  </si>
  <si>
    <t>531408</t>
  </si>
  <si>
    <t>531409</t>
  </si>
  <si>
    <t>531411</t>
  </si>
  <si>
    <t>531512</t>
  </si>
  <si>
    <t>531514</t>
  </si>
  <si>
    <t>531515</t>
  </si>
  <si>
    <t>531601</t>
  </si>
  <si>
    <t>531602</t>
  </si>
  <si>
    <t>539901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</si>
  <si>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</si>
  <si>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</si>
  <si>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</si>
  <si>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Difusión, Información y Publicidad</t>
  </si>
  <si>
    <t>Servicios  de  Aseo;  Lavado  de  Vestimenta  de  Trabajo;  Fumigación,  Desinfección  y  Limpieza  de Instalaciones</t>
  </si>
  <si>
    <t>Servicio de Guardería</t>
  </si>
  <si>
    <t>Investigaciones Profesionales y Análisis de Laboratorio</t>
  </si>
  <si>
    <t>Gastos Especiales para Inteligencia y Contrainteligencia</t>
  </si>
  <si>
    <t>Servicios de Voluntariado</t>
  </si>
  <si>
    <t>Servicios de Difusión e Información</t>
  </si>
  <si>
    <t>Servicios de Publicidad y Propaganda en Medios de Comunicación Masiva</t>
  </si>
  <si>
    <t>Servicios de Publicidad y Propaganda Usando otros Medios</t>
  </si>
  <si>
    <t>Servicios para Actividades Agropecuarias, Pesca y Caza</t>
  </si>
  <si>
    <t>Servicios Personales Eventuales sin Relación de Dependencia</t>
  </si>
  <si>
    <t>Servicios y Derechos en Producción y Programación de Radio y Televisión</t>
  </si>
  <si>
    <t>Servicios de Cartografía</t>
  </si>
  <si>
    <t>Servicio  de  Incineración  de  Documentos  Públicos;   Sustancias  Estupefacientes  y  Psicotrópicas;</t>
  </si>
  <si>
    <t>Servicios Médicos Hospitalarios y Complementarios</t>
  </si>
  <si>
    <t>Servicios de Repatriación de Cadáveres de Ecuatorianos Fallecidos en el Exterior</t>
  </si>
  <si>
    <t>Servicios de Provisión de Dispositivos Electrónicos y Certificación para Registro de Firmas Digitales</t>
  </si>
  <si>
    <t>Servicios de Soporte al Usuario a través de Centros de Servicio y Operadores Telefónicos</t>
  </si>
  <si>
    <t>Digitalización de Información y Datos Públicos</t>
  </si>
  <si>
    <t>Servicios de Protección y Asistencia Técnica a Víctimas, Testigos y Otros Participantes en Procesos Penales</t>
  </si>
  <si>
    <t>Barrido Predial para la Modernización del Sistema de Información Predial</t>
  </si>
  <si>
    <t>Servicios en Actividades Mineras e Hidrocarburíferas</t>
  </si>
  <si>
    <t>Comisiones por la Venta de Productos, Servicios Postales y Financieros</t>
  </si>
  <si>
    <t>Servicio de Alimentación</t>
  </si>
  <si>
    <t>Servicios en Plantaciones Forestales</t>
  </si>
  <si>
    <t>Remediación, Restauración y Descontaminación de Cuerpos de Agua</t>
  </si>
  <si>
    <t>Servicio de Administración de Patio de Contenedores</t>
  </si>
  <si>
    <t>Membrecías</t>
  </si>
  <si>
    <t>Servicios Exequiales</t>
  </si>
  <si>
    <t>Servicio de Monitoreo de la Información en Televisión, Radio, Prensa, Medios On-Line y Otros</t>
  </si>
  <si>
    <t>Servicios  de  Almacenamiento,  Control,  Custodia  y Dispensación  de  Medicamentos,  Materiales  e Insumos Médicos; y, Otros</t>
  </si>
  <si>
    <t>Garantía Extendida de Bienes</t>
  </si>
  <si>
    <t>Servicio de Confección de Menaje de Hogar y/o Prendas de Protección</t>
  </si>
  <si>
    <t>Servicios relacionados a la exhumación e inhumación de cadáveres</t>
  </si>
  <si>
    <t>Servicios   de   Identificación,   Marcación,   Autentificación,   Rastreo,   Monitoreo,   Seguimiento   y/o Trazabilidad</t>
  </si>
  <si>
    <t>Gastos de Educación para el Servicio Exterior</t>
  </si>
  <si>
    <t>Eventos Públicos Promocionales</t>
  </si>
  <si>
    <t>Otros Servicios Generales</t>
  </si>
  <si>
    <t>Mudanzas e Instalaciones</t>
  </si>
  <si>
    <t>Viáticos por Gastos de Residencia</t>
  </si>
  <si>
    <t>Gastos para la Atención a Delegados Extranjeros y Nacionales, Deportistas, Entrenadores y Cuerpo Técnico que Representen al País</t>
  </si>
  <si>
    <t>Recargos por cambios en pasajes al interior y al exterior del país</t>
  </si>
  <si>
    <t>Gastos de Representación en el Exterior</t>
  </si>
  <si>
    <t>Terrenos (Mantenimiento)</t>
  </si>
  <si>
    <t>Edificios, Locales, Residencias y Cableado Estructurado (Intslación, Mantenimiento y Reparación)</t>
  </si>
  <si>
    <t>Mobiliarios  (Instalación, Mantenimiento y Reparación)</t>
  </si>
  <si>
    <t>Maquinarias y Equipos (Instalación, Mantenimiento y Reparación)</t>
  </si>
  <si>
    <t>Vehículos (Mantenimiento y Reparación)</t>
  </si>
  <si>
    <t>Herramientas (Mantenimiento y Reparación)</t>
  </si>
  <si>
    <t>Bienes Artísticos, Culturales y Accesorios de la Escolta Presidencial</t>
  </si>
  <si>
    <t>Libros y Colecciones</t>
  </si>
  <si>
    <t>Bienes de Uso Bélico y de Seguridad Pública</t>
  </si>
  <si>
    <t>Bienes Biológicos</t>
  </si>
  <si>
    <t>Infraestructura</t>
  </si>
  <si>
    <t>Mantenimiento de Áreas Verdes y Arreglo de Vías Internas</t>
  </si>
  <si>
    <t>Bienes Deportivos (Instalación, Mantenimiento y Reparación)</t>
  </si>
  <si>
    <t>Instalación, Mantenimiento y Reparación de Edificios, Locales y Residencias de propiedad de las Entidades Públicas</t>
  </si>
  <si>
    <t>Instalación, Mantenimiento y Reparación de Edificios, Locales y Residencias Arrendados a Personas Naturales, Jurídicas o  Entidades Privadas</t>
  </si>
  <si>
    <t>Vehículos Terrestres (Mantenimiento y Reparaciones)</t>
  </si>
  <si>
    <t>Vehículos Marinos (Mantenimiento y Reparaciones)</t>
  </si>
  <si>
    <t>Vehículos Aéreos (Mantenimiento y Reparaciones)</t>
  </si>
  <si>
    <t>Instalación,  Readecuación,  Montaje  de Exposiciones,  Mantenimiento  y Reparación  de  Espacios  y Bienes Culturales</t>
  </si>
  <si>
    <t>Otras Instalaciones, Mantenimientos y Reparaciones</t>
  </si>
  <si>
    <t>Terrenos (Arrendamiento)</t>
  </si>
  <si>
    <t>Edificios, Locales y Residencias, Parqueaderos, Casilleros Judiciales y Bancarios (Arrendamiento)</t>
  </si>
  <si>
    <t>Mobiliario (Arrendamiento)</t>
  </si>
  <si>
    <t>Maquinarias y Equipos (Arrendamiento)</t>
  </si>
  <si>
    <t>Vehículos (Arrendamiento)</t>
  </si>
  <si>
    <t>Herramientas (Arrendamiento)</t>
  </si>
  <si>
    <t>Bienes Biológicos (Alquiler)</t>
  </si>
  <si>
    <t>Indumentaria, Prendas de protección, Accesorios y Otros</t>
  </si>
  <si>
    <t>Vehículos Terrestres (Arrendamiento)</t>
  </si>
  <si>
    <t>Vehículos Marinos (Arrendamiento)</t>
  </si>
  <si>
    <t>Vehículos Aéreos (Arrendamiento)</t>
  </si>
  <si>
    <t>Otros Arrendamientos</t>
  </si>
  <si>
    <t>Consultoría, Asesoría e Investigación Especializada</t>
  </si>
  <si>
    <t>Servicio de Auditoría</t>
  </si>
  <si>
    <t>Servicios Técnicos Especializados</t>
  </si>
  <si>
    <t>Registro, Inscripción y Otros Gastos Previos a la Aceptación para Capacitación en el Exterior</t>
  </si>
  <si>
    <t>Congresos, Seminarios y Convenciones</t>
  </si>
  <si>
    <t>Capacitación a Servidores Públicos</t>
  </si>
  <si>
    <t>Capacitación para la Ciudadanía en General</t>
  </si>
  <si>
    <t>Desarrollo, Actualización, Asistencia Técnica y Soporte de Sistemas Informáticos</t>
  </si>
  <si>
    <t>Arrendamiento de Equipos Informáticos</t>
  </si>
  <si>
    <t>Vestuario, Lencería, Prendas de Protección; y, Accesorios para Uniformes Militares y Policiales; y, Carpas</t>
  </si>
  <si>
    <t>Materiales de Impresión, Fotografía, Reproducción y Publicaciones</t>
  </si>
  <si>
    <t>Medicinas y Productos Farmacéuticos</t>
  </si>
  <si>
    <t>Dispositivos Médicos para Laboratorio Clínico, Patología y para Sanidad Agropecuaria</t>
  </si>
  <si>
    <t>Insumos,   Materiales   y  Suministros   para   la   Construcción,   Electricidad,   Plomería,   Carpintería, Señalización Vial, Navegación y Contra Incendios</t>
  </si>
  <si>
    <t>Suministros para Actividades Agropecuarias, Pesca y Caza</t>
  </si>
  <si>
    <t>Acuñación de Monedas</t>
  </si>
  <si>
    <t>Derivados de Hidrocarburos para la Comercialización Interna</t>
  </si>
  <si>
    <t>Productos Agrícolas</t>
  </si>
  <si>
    <t>Gastos para Procesos de Deportación de Migrantes Ecuatorianos y Migrantes Ecuatorianos en Estado de Vulnerabilidad</t>
  </si>
  <si>
    <t>Menaje de Cocina, de Hogar y Accesorios Descartables</t>
  </si>
  <si>
    <t>Gastos para Situaciones de Emergencia</t>
  </si>
  <si>
    <t>Condecoraciones</t>
  </si>
  <si>
    <t>Alimentos, Medicinas, Productos Farmacéuticos, de Aseo y Accesorios para Animales</t>
  </si>
  <si>
    <t>Insumos,  Bienes  y Materiales  para  la  Producción  de  Programas  de  Radio  y Televisión,  Eventos Culturales, Artísticos; y, Entretenimiento en General</t>
  </si>
  <si>
    <t>Insumos y Accesorios para Compensar Discapacidades</t>
  </si>
  <si>
    <t>Dispositivos Médicos de Uso General</t>
  </si>
  <si>
    <t>Materiales de Peluquería</t>
  </si>
  <si>
    <t>Insumos, Materiales, Suministros y Bienes para Investigación</t>
  </si>
  <si>
    <t>Dispositivos Médicos para Odontología e Imagen</t>
  </si>
  <si>
    <t>Gastos  en  Procesos  de  Deportación  de  Inmigrantes;  Control  Migratorio  y  de  Residencia  en  la provincia de Galápagos</t>
  </si>
  <si>
    <t>Dispositivos Médicos para Odontología</t>
  </si>
  <si>
    <t>Dispositivos Médicos para Imagen</t>
  </si>
  <si>
    <t>Prótesis, Endoprótesis e Implantes Corporales</t>
  </si>
  <si>
    <t>Compra de Medicamentos y Dispositivos de Uso Inmediato para la Prestación de Servicios de Salud Gastos destinados para la adquisición de medicamentos y dispositivos de uso inmediato para la prestación de servicios de salud.</t>
  </si>
  <si>
    <t>Muestras de Productos para Ferias, Exposiciones y Negociaciones Nacionales e Internacionales</t>
  </si>
  <si>
    <t>Combustibles, Lubricantes y Aditivos en General para Vehículos Terrestres</t>
  </si>
  <si>
    <t>Combustibles, Lubricantes y Aditivos en General para Vehículos Marinos</t>
  </si>
  <si>
    <t>Combustibles, Lubricantes y Aditivos en General para Vehículos Aéreos</t>
  </si>
  <si>
    <t>Combustibles, Lubricantes y Aditivos en General para Maquinarias, Plantas Eléctricas, Equipos y otros; incluye consumo de gas</t>
  </si>
  <si>
    <t>Repuestos y Accesorios para Vehículos Terrestres</t>
  </si>
  <si>
    <t>Repuestos y Accesorios para Vehículos Marinos</t>
  </si>
  <si>
    <t>Repuestos y Accesorios para Vehículos Aéreos</t>
  </si>
  <si>
    <t>Repuestos y Accesorios para Maquinarias, Plantas Eléctricas, Equipos y Otros</t>
  </si>
  <si>
    <t>Productos Homeopáticos</t>
  </si>
  <si>
    <t>Insumos para Medicina Alternativa</t>
  </si>
  <si>
    <t>Otros de Uso y Consumo Corriente</t>
  </si>
  <si>
    <t>Crédito Fiscal por Compras</t>
  </si>
  <si>
    <t>Logística</t>
  </si>
  <si>
    <t>Suministros para la Defensa y Seguridad Pública</t>
  </si>
  <si>
    <t>Mobiliario (No Depreciables)</t>
  </si>
  <si>
    <t>Maquinarias y Equipos (No Depreciables)</t>
  </si>
  <si>
    <t>Herramientas (No Depreciables)</t>
  </si>
  <si>
    <t>Equipos, Sistemas y Paquetes Informáticos</t>
  </si>
  <si>
    <t>Bienes Artísticos, Culturales, Bienes Deportivos y Símbolos Patrios</t>
  </si>
  <si>
    <t>Semovientes</t>
  </si>
  <si>
    <t>Acuáticos</t>
  </si>
  <si>
    <t>Plantas</t>
  </si>
  <si>
    <t>Fondos de Reposición Cajas Chicas Institucionales</t>
  </si>
  <si>
    <t>Fondos Rotativos Institucionales</t>
  </si>
  <si>
    <t>Asignación a Distribuir para Bienes y Servicios de Consumo</t>
  </si>
  <si>
    <t>Gastos  por el consumo de agua de riego y sus relacionados.</t>
  </si>
  <si>
    <t>Gastos por servicio de energía eléctrica, energía alternativa y  sus relacionados.</t>
  </si>
  <si>
    <t>Gastos  por  servicios  de  telefonía  fija  y  móvil,  telegrafía,  fax,  radiotelegráfico,  satelital,  internet;  por arrendamiento de canales de frecuencia y otros relacionados.</t>
  </si>
  <si>
    <t>Gastos por almacenamiento, embalaje, desembalaje; envase, desenvase de toda clase de objetos y bienes;
y, recarga de extintores.</t>
  </si>
  <si>
    <t>Gastos para cubrir servicios de difusión de información oficial y pública por cualquier medio de comunicación.</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</si>
  <si>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</si>
  <si>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Pagos por servicios de cuidado y alimentación de hijos de los servidores y trabajadores públicos, provistos por instituciones privadas.</t>
  </si>
  <si>
    <t>Gastos para cubrir la realización de investigaciones profesionales y análisis de laboratorio, necesarias para la ejecución de actividades relacionadas con ámbitos especializados.</t>
  </si>
  <si>
    <t>Gastos especiales asignados a actividades de inteligencia y contrainteligencia para la protección interna, el mantenimiento del orden público y de la defensa nacional.</t>
  </si>
  <si>
    <t>Gastos por servicios prestados por el voluntariado de acción social y desarrollo.</t>
  </si>
  <si>
    <t>Gastos por servicios de difusión de asuntos de la gestión oficial: de la política pública, de los planes, programas y proyectos, avisos y otra información necesaria como campañas de vacunación, promoción turística, captura de delincuentes, gestión de riesgos, seguridad vial y otros; que se realicen a través de los medios de comunicación masiva, empresas o agencias especializadas, entre otros.</t>
  </si>
  <si>
    <t>Gastos por servicios de publicidad y propaganda a través de medios de comunicación masiva (prensa, radio, televisión, internet), controlados directamente a través de las agencias.</t>
  </si>
  <si>
    <t>Gastos por servicios  de erradicación  de plagas,  de mitigación  de su impacto en actividades agrícolas, ganaderas, de pesca y caza.</t>
  </si>
  <si>
    <t>Gastos por servicios personales eventuales, sin relación de dependencia, contratados para: procesos electorales; para realización de encuestas, avalúos,  remates; así como para ejercer funciones de jueces y conjueces de la Corte,  por ausencia temporal del titular y/o por el número de causas despachadas; entre otros.</t>
  </si>
  <si>
    <t>Gasto por servicios y derechos en producción y programación, para la transmisión en radio y televisión;
locución de idiomas, traducción para spots de televisión; y, producción de audio y video, de carácter oficial.</t>
  </si>
  <si>
    <t>Gastos por servicios de cartografía.</t>
  </si>
  <si>
    <t>Pago por  servicios de incineración de documentos públicos; sustancias estupefacientes y psicotrópicas; bienes defectuosos y/o caducados; productos agropecuarios decomisados; desechos de laboratorio; y, otros, determinados por autoridad competente.</t>
  </si>
  <si>
    <t>Gastos por servicios médicos hospitalarios; exámenes de laboratorio; exámenes de evaluación y pre- trasplante; sesiones de hemodiálisis; quimioterapias, TAC, procalcitonina, entre otros, cuando las unidades médicas no dispongan del servicio.</t>
  </si>
  <si>
    <t>Gastos de adquisición de cofres, cajas de embalaje; servicio de embalsamiento y otros relacionados; trámites legales, traslados; y, fletes aéreos.</t>
  </si>
  <si>
    <t>Gastos por el  pago del servicio de provisión de dispositivos electrónicos para el registro de firmas digitales y su certificación.</t>
  </si>
  <si>
    <t>Gastos por  servicios de soporte al usuario a través de centros de servicio y operadores telefónicos.</t>
  </si>
  <si>
    <t>Gastos por servicios de digitalización de información y datos públicos.</t>
  </si>
  <si>
    <t>Gastos por servicios de protección y asistencia integral a víctimas, testigos y otros participantes en procesos penales.</t>
  </si>
  <si>
    <t>Pago por servicios para efectuar la investigación técnica y jurídica conforme a la ficha predial rural; efectuar el relevamiento predial rural; y, generar la base datos, gráfica y alfanumérica con la información investigada en cada uno de los predios rurales.</t>
  </si>
  <si>
    <t>Pago por servicios técnicos especializados prestados en los procesos de extracción y comercialización de la producción minera e hidrocarburífera.</t>
  </si>
  <si>
    <t>Gastos por comisiones por la venta de productos; servicios postales y financieros</t>
  </si>
  <si>
    <t>Pago por servicios de hoyado, plantado, cercado, limpieza  y otros en plantaciones forestales.</t>
  </si>
  <si>
    <t>Pagos por servicios de remediación, restauración y descontaminación de mares, ríos, lagos, lagunas, esteros y quebradas.</t>
  </si>
  <si>
    <t>Pagos por los servicios provistos por la mano de obra calificada para la administración y operación  de patio de contendores dentro del recinto portuario.</t>
  </si>
  <si>
    <t>Pagos por cuotas y membrecías gestionadas por las entidades del sector público.</t>
  </si>
  <si>
    <t>Pagos por servicios requeridos por el fallecimiento de personas habilitadas al pago.</t>
  </si>
  <si>
    <t>Pagos por servicios de monitoreo de la información en televisión, radio, prensa, medios on-line y otros.</t>
  </si>
  <si>
    <t>Gastos por servicios de almacenamiento, control, custodia y dispensación de medicamentos, materiales e insumos médicos y otros.</t>
  </si>
  <si>
    <t>Pago por servicio de garantía extendida de bienes, en aplicación del principio de vigencia tecnológica.</t>
  </si>
  <si>
    <t>Pago por servicio de confección de menaje de hogar y/o prendas de protección.</t>
  </si>
  <si>
    <t>Pago por servicios de traslado, inscripción, reubicación y otros relacionados con la exhumación e inhumación de cadáveres y restos humanos.</t>
  </si>
  <si>
    <t>Gastos por servicios de identificación, marcación, autentificación, rastreo, monitoreo, seguimiento y/o trazabilidad, relacionados con mecanismos de control  para reconocer y/o diferenciar los bienes de origen lícito.</t>
  </si>
  <si>
    <t>Gastos para cubrir servicios de educación de los hijos e hijas  del personal diplomático y del personal auxiliar del Servicio Exterior, que presten sus servicios fuera del país y que sus hijos/as estén estudiando en el exterior y dependan económicamente del funcionario/a, mientras dure sus funciones en el exterior. Los documentos de soporte serán los que establece el Acuerdo emitido por el Ministerio del Trabajo.</t>
  </si>
  <si>
    <t>Gastos para la organización y ejecución de ferias, exposiciones, ruedas de negocios y negociaciones; incluye gastos  para  alquiler,  montaje,  desmontaje,  logística,  organización,  ejecución   y  otros  relacionados  con eventos públicos promocionales nacionales e internacionales.</t>
  </si>
  <si>
    <t>Gastos para cubrir servicios no clasificados en los ítems anteriores.</t>
  </si>
  <si>
    <t>Gastos por movilización y transporte de servidores y trabajadores públicos fuera del país; transporte de delegados, misiones, comisiones y representaciones extranjeras y nacionales que brindan asistencia técnica y participan en eventos de entidades públicas; y, para deportistas, entrenadores y cuerpo técnico que representen al país.</t>
  </si>
  <si>
    <t>Gastos por hospedaje y alimentación de los servidores y trabajadores públicos, en comisión de servicios dentro del país.</t>
  </si>
  <si>
    <t>Asignación a funcionarios para su traslado e instalación dentro y fuera del país.</t>
  </si>
  <si>
    <t>Asignación para gastos de vivienda para los servidores y servidoras que tengan su domicilio habitual fuera de la ciudad en la que prestan sus servicios, de acuerdo con las disposiciones legales pertinentes. Se incluyen quienes,  que por la naturaleza de sus funciones, deben residir en el exterior.</t>
  </si>
  <si>
    <t>Gastos por recargos o penalización por cambios en la utilización de pasajes al interior y al exterior del país.</t>
  </si>
  <si>
    <t>Gastos, desembolsos o erogaciones efectuadas por los servidores/as del servicio exterior que, en el ejercicio de su cargo o atribuciones, efectivicen gastos con motivo de actividades de interés oficial en las que el funcionario/a actúe en representación del Estado; valores que serán liquidados en los porcentajes que establezca para el efecto el ente rector en materia de remuneraciones.</t>
  </si>
  <si>
    <t>Gastos por mantenimiento de predios urbanos y rurales.</t>
  </si>
  <si>
    <t>Gastos por mantenimiento y reparación de edificios,  locales, residencias; por armada y desarmada de estaciones de trabajo, mamparas, piso y  techo; y, cableado estructurado.</t>
  </si>
  <si>
    <t>Gastos por el mantenimiento y reparación de  vehículos, de partes y accesorios.</t>
  </si>
  <si>
    <t>Gastos por mantenimiento y reparación de objetos artísticos y culturales que constituyan acervo patrimonial público; y, accesorios de la escolta presidencial.</t>
  </si>
  <si>
    <t>Gastos por mantenimiento y reparación de libros y colecciones de bibliotecas y oficinas públicas.</t>
  </si>
  <si>
    <t>Gastos por instalación,  mantenimiento y reparación de equipo bélico y de seguridad pública.</t>
  </si>
  <si>
    <t>Gastos por el cuidado y crianza de activos biológicos.</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</si>
  <si>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</si>
  <si>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Gastos por mantenimiento de áreas verdes y jardines; poda de árboles, hierbas, plantas y  fertilización; y, arreglo de vías internas.</t>
  </si>
  <si>
    <t>Gastos por instalación, mantenimiento y reparación de bienes deportivos.</t>
  </si>
  <si>
    <t>Gastos para la instalación, mantenimiento y reparación de edificios, locales y residencias de propiedad pública; incluye la armada y desarmada de estaciones de trabajo; mamparas; piso; techo; cableado estructurado; entre otros.</t>
  </si>
  <si>
    <t>Gastos para la instalación, mantenimiento y reparación de edificios, locales y residencias arrendados a personas  naturales,  jurídicas  o   entidades  privadas;  incluye la  armada  y  desarmada  de  estaciones  de trabajo; mamparas; piso; techo; cableado estructurado; entre otros.</t>
  </si>
  <si>
    <t>Gastos  para  el  mantenimiento  y  reparación  de  vehículos  terrestres   como  automóviles,  camiones, motocicletas, vehículos militares, ambulancias, remolques, etc; y, de partes y accesorios.</t>
  </si>
  <si>
    <t>Gastos  para  el  mantenimiento  y  reparación  de  vehículos  marinos  como  lanchas,  barcos,  submarinos, embarcaciones etc; y, de partes y accesorios.</t>
  </si>
  <si>
    <t>Gastos para el mantenimiento y reparación de vehículos aéreos como helicópteros, avionetas, aviones, globos aerostáticos, etc; y, de partes y accesorios.</t>
  </si>
  <si>
    <t>Gastos para la 1nstalación, readecuación, montaje de exposiciones, mantenimiento y reparación de espacios y bienes culturales</t>
  </si>
  <si>
    <t>Gastos para la instalación, mantenimiento y reparación de bienes no especificados en los ítems anteriores.</t>
  </si>
  <si>
    <t>Gastos por alquiler de terrenos.</t>
  </si>
  <si>
    <t>Gastos por  alquiler de maquinarias y equipos, excepto informáticos.</t>
  </si>
  <si>
    <t>Gastos por alquiler de vehículos, necesarios para el desarrollo de actividades institucionales.</t>
  </si>
  <si>
    <t>Gastos por alquiler de herramientas.</t>
  </si>
  <si>
    <t>Gastos por alquiler de bienes biológicos: plantas, semovientes y otros animales.</t>
  </si>
  <si>
    <t>Gastos por alquiler de indumentaria, prendas de protección, accesorios y otros similares de utilización en actos culturales y artísticos.</t>
  </si>
  <si>
    <t>Gastos de alquiler de vehículos terrestres como automóviles, camiones, motocicletas, vehículos militares, ambulancias, remolques, etc.</t>
  </si>
  <si>
    <t>Gastos de alquiler de vehículos marinos como lanchas, barcos, submarinos, embarcaciones etc.</t>
  </si>
  <si>
    <t>Gastos de alquiler de vehículos aéreos como helicópteros, avionetas, aviones, globos aerostáticos, etc.</t>
  </si>
  <si>
    <t>Otros arrendamientos no considerados en los ítems anteriores.</t>
  </si>
  <si>
    <t>Gastos por servicios especializados para la elaboración de estudios y de diseño  de proyectos.</t>
  </si>
  <si>
    <t>Gastos por servicios de inspección técnica agropecuaria; servicios de registro e identificación de infracciones a la norma de tránsito y seguridad vial; servicios de desaduanización y legalización de mercaderías importadas; servicios que recibe el avión presidencial en el interior y en el exterior; y, otros.</t>
  </si>
  <si>
    <t>Gastos de registro, inscripción y otros, asociados a los procedimientos para la aceptación de candidaturas para capacitación en el exterior.</t>
  </si>
  <si>
    <t>Gastos para cubrir la realización de investigaciones profesionales y análisis de laboratorio para la ejecución de actividades de control, monitoreo y otras relacionadas con ámbitos especializados.</t>
  </si>
  <si>
    <t>Asignación para financiar congresos, seminarios, convenciones y talleres dentro y fuera del país.</t>
  </si>
  <si>
    <t>Gastos por contratación de servicios especializados para la capacitación y adiestramiento exclusivamente para servidores públicos.</t>
  </si>
  <si>
    <t>Gastos por contratación de servicios especializados para la  capacitación y adiestramiento de la ciudadanía en general (becarios, alumnos del sistema de nivelación académica, profesionales del sector privado, etc.</t>
  </si>
  <si>
    <t>Gastos por el alquiler de equipos informáticos.</t>
  </si>
  <si>
    <t>Gastos por adquisición  de indumentaria, prendas de protección,  accesorios para uniformes militares y policiales; y, carpas.</t>
  </si>
  <si>
    <t>Gastos ensuministros,  materiales y accesorios de oficina.</t>
  </si>
  <si>
    <t>Gastos  por  la  adquisición  de  todo  tipo  de  instrumental  médico  quirúrgico,  utilizado  en  los  diferentes procedimientos quirúrgicos, excepto los equipos biomédicos.</t>
  </si>
  <si>
    <t>Gastos por la adquisición de productos farmacéuticos para el diagnóstico; y, de medicamentos  para la prevención y  tratamiento  de enfermedades de seres humanos y para sanidad agropecuaria.</t>
  </si>
  <si>
    <t>Gastos por la adquisición de todo tipo de dispositivos médicos utilizados en los servicios de laboratorio clínico, patología y para sanidad agropecuaria, excepto los equipos biomédicos.</t>
  </si>
  <si>
    <t>Gastos  en   insumos,   materiales  y  suministros  para  la  construcción,  electricidad,  plomería,  carpintería, señalización vial, elaboración de placas, otros para tránsito, navegación y contra incendios.</t>
  </si>
  <si>
    <t>Gastos en suministros y materiales corrientes utilizados en las actividades agrícolas, ganaderas, de caza y pesca.</t>
  </si>
  <si>
    <t>Gastos por la acuñación de monedas.</t>
  </si>
  <si>
    <t>Para el pago de facturas a proveedores y otras obligaciones relacionadas con la importación de derivados de hidrocarburos.</t>
  </si>
  <si>
    <t>Gastos por la adquisición de productos agrícolas en situaciones de excedente o escases de producción.</t>
  </si>
  <si>
    <t>Gastos por el pago de alimentación, hospedaje, transporte, cobertores, materiales de aseo de los migrantes ecuatorianos deportados y migrantes ecuatorianos en estado de vulnerabilidad y otros relacionados con los procesos de deportación y vulnerabilidad.</t>
  </si>
  <si>
    <t>Gastos por la adquisición de insecticidas, abate; insumos químicos y orgánicos; y, accesorios. Incluye gastos por prevención, control, mitigación y  erradicación.</t>
  </si>
  <si>
    <t>Gastos relacionados con la adquisición de alimentos, víveres, medicinas, movilización, hospedaje, vituallas, menaje mínimo de casa, ropa, mantenimiento, reparación y otros gastos para la atención a la población vulnerable en situaciones de emergencia.</t>
  </si>
  <si>
    <t>Gastos por la adquisición de placas, medallas y similares para  condecoraciones en Actos Protocolarios.</t>
  </si>
  <si>
    <t>Gastos por la adquisición de alimentos, medicinas, productos farmacéuticos, de aseo y accesorios para animales.</t>
  </si>
  <si>
    <t>Gastos por la adquisición de insumos, bienes y materiales para la producción de programas de radio y televisión; eventos culturales; artísticos; y, entretenimiento en general.</t>
  </si>
  <si>
    <t>Gastos en insumos médicos, accesorios, electrodomésticos, menaje de hogar y equipamiento de viviendas para personas con  discapacidad.</t>
  </si>
  <si>
    <t>Gastos destinados para la adquisición de todo tipo de dispositivos médicos para uso general, utilizados en los diferentes procedimientos médicos, no clasificados en otros ítems; incluyen reactivos, sustancias antisépticas y desinfectantes, excepto los equipos biomédicos.</t>
  </si>
  <si>
    <t>Gastos por la adquisición o confección de uniformes para deportistas, entrenadores y cuerpo técnico que</t>
  </si>
  <si>
    <t>Gastos en la adquisición de materiales de peluquería.</t>
  </si>
  <si>
    <t>Gastos en insumos, materiales, suministros y bienes para investigación.</t>
  </si>
  <si>
    <t>Gastos en dispositivos médicos utilizados en odontología e imagen, excepto los equipos biomédicos.</t>
  </si>
  <si>
    <t>Gastos por alimentación, hospedaje y transporte para inmigrantes que no dispongan de recursos para su salida del país y su respectiva custodia; y, para el control migratorio y de residencia en la provincia de Galápagos de conformidad con las disposiciones legales vigentes.</t>
  </si>
  <si>
    <t>Gastos destinados para la adquisición de todo tipo de dispositivos  médicos utilizados  en odontología, excepto los equipos biomédicos.</t>
  </si>
  <si>
    <t>Gastos destinados para la adquisición de todo tipo de dispositivos  médicos utilizados  en imagen, excepto los equipos biomédicos.</t>
  </si>
  <si>
    <t>Asignación para la adquisición de prótesis, endoprótesis, órtesis, accesorios externos,  accesorios odontológicos y otros necesarios para la reparación artificial, sustitución y rehabilitación de las partes músculo-esqueléticas, bucales  y órganos de los sentidos.</t>
  </si>
  <si>
    <t>Gastos destinados para la adquisición de medicamentos y dispositivos de uso inmediato para la prestación de servicios de salud.</t>
  </si>
  <si>
    <t>Gastos para la adquisición de muestras de productos para ferias, exposiones y negociaciones nacionales e internacionales.</t>
  </si>
  <si>
    <t>Gastos para la adquisición de combustibles, lubricantes y aditivos en general para vehículos terrestres como automóviles, camiones, motocicletas, vehículos militares, ambulancias, remolques, etc.</t>
  </si>
  <si>
    <t>Gastos para la adquisición de combustibles, lubricantes y aditivos en general para vehículos marinos como lanchas, barcos, submarinos, embarcaciones, etc.</t>
  </si>
  <si>
    <t>Gastos para la adquisición de combustibles, lubricantes y aditivos en general para vehículos aéreos como helicópteros, avionetas, aviones, globos aerostáticos, etc.</t>
  </si>
  <si>
    <t>Gastos para la adquisición de combustibles, lubricantes y aditivos en general para maquinarias, plantas eléctricas, equipos y otros; incluye consumo de gas.</t>
  </si>
  <si>
    <t>Gastos en repuestos y accesorios para vehículos terrestres como automóviles, camiones, motocicletas, vehículos militares, ambulancias, remolques, etc.</t>
  </si>
  <si>
    <t>Gastos   en   repuestos   y   accesorios   para   vehículos   marinos   como   lanchas,   barcos,   submarinos, embarcaciones etc.</t>
  </si>
  <si>
    <t>Gastos en repuestos y accesorios para vehículos aéreos como helicópteros, avionetas, aviones, globos aerostáticos, etc.</t>
  </si>
  <si>
    <t>Gastos en repuestos y accesorios para maquinarias, plantas eléctricas, equipos y otros.</t>
  </si>
  <si>
    <t>Gastos  por  la  adquisición  de  productos  homeopáticos,  tintura  madre  o  cepa  homeopática,  diluciones conforme a las reglas descritas en las farmacopeas homeopáticas.</t>
  </si>
  <si>
    <t>Gastos por la adquisición de insumos para medicina alternativa.</t>
  </si>
  <si>
    <t>Gastos en bienes no clasificables en los ítems anteriores, con fines de uso corriente</t>
  </si>
  <si>
    <t>Asignaciones para el pago del impuesto al valor agregado en compras de bienes y servicios, sujeto a devolución o compensación.</t>
  </si>
  <si>
    <t>Gasto en vituallas para la fuerza pública.</t>
  </si>
  <si>
    <t>Gastos en municiones y otros materiales fungibles utilizados por la fuerza pública.</t>
  </si>
  <si>
    <t>Gasto por la adquisición de equipos,  sistemas y paquetes informáticos.</t>
  </si>
  <si>
    <t>Gasto por la adquisición de objetos artísticos, culturales bienes deportivos; medallas, trofeos y símbolos patrios.</t>
  </si>
  <si>
    <t>Asignaciones para la adquisición de  colecciones, libros, revistas y ediciones técnicas.</t>
  </si>
  <si>
    <t>Gasto por adquisición  de animales.</t>
  </si>
  <si>
    <t>Gasto por adquisición de especies relacionadas con el medio acuático.</t>
  </si>
  <si>
    <t>Gasto por adquisición de plantas o árboles, inclusive aquellas para recuperar tierras degradadas, proteger cuencas hidrográficas e integrar sistemas agroforestales.</t>
  </si>
  <si>
    <t>Son fondos que tienen como finalidad pagar obligaciones no previsibles, urgentes y de valor reducido. Se</t>
  </si>
  <si>
    <t>Son fondos destinados para cubrir obligaciones que por su característica no pueden ser realizados con los procesos normales de la gestión financiera institucional. Su manejo deberá observar lo dispuesto en la Ley Orgánica del Sistema Nacional de Contratación Pública, Normas de Control Interno para las Entidades, Organismos del Sector Público  y de las Personas Jurídicas de Derecho Privado que dispongan de recursos públicos. (Destino, límites, prohibiciones, operación y obligatoriedad se encuentran establecidos en los Acuerdos Ministeriales Nos. 243  y 186 de 1 de agosto de 2013 y 3 de julio de 2014 respectivamente).</t>
  </si>
  <si>
    <t>Asignación  sujeta  a  distribución  entre  los  diversos  subgrupos  e  ítem  del  grupo  bienes  y  servicios  de consumo.</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</si>
  <si>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</si>
  <si>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</si>
  <si>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</si>
  <si>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</si>
  <si>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</si>
  <si>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</si>
  <si>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</si>
  <si>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</si>
  <si>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</si>
  <si>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</si>
  <si>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Gastos por inscripciones y afiliaciones anuales a favor de deportistas, se pagan a las Federaciones Ecuatorianas  por deporte y demás organismos que organizan torneos y competencias.</t>
  </si>
  <si>
    <t>Gastos por adquisición de implementos deportivos que por su costo y tiempo de vida útil son considerados como inventarios  tales como judogis, karategis, petos, cabezales, etc.</t>
  </si>
  <si>
    <t>Gasto por la adquisición de bienes considerados no depreciables como collarines de pesas, balas, discos de pesas, etc.</t>
  </si>
  <si>
    <t>Gasto para el pago del bono deportivo a deportistas, entrenadores y delegados, de acuerdo al Acuerdo Ministerial No. 0110  del Ministerio del Deporte, es decir, valores entregados a deportistas, entrenadores y delegados cuando van a competencias y/o campeonatos.</t>
  </si>
  <si>
    <t>Gasto por incentivos entregados a deportistas por su buen desempeño en las competencias.</t>
  </si>
  <si>
    <r>
      <t>Adquisición de</t>
    </r>
    <r>
      <rPr>
        <b/>
        <sz val="11"/>
        <color theme="1"/>
        <rFont val="Calibri"/>
        <family val="2"/>
        <scheme val="minor"/>
      </rPr>
      <t xml:space="preserve"> </t>
    </r>
    <r>
      <rPr>
        <sz val="11"/>
        <color theme="1"/>
        <rFont val="Calibri"/>
        <family val="2"/>
        <scheme val="minor"/>
      </rPr>
      <t>equipos deportivos que por su valor y tiempo de vida útil son considerados como activos fijos.</t>
    </r>
  </si>
  <si>
    <t>TOTAL PROGRAMADO 2018</t>
  </si>
  <si>
    <t>Beneficiarios</t>
  </si>
  <si>
    <t>Masculino</t>
  </si>
  <si>
    <t>Femenino</t>
  </si>
  <si>
    <t>Número de  capacitaciones en temáticas del deporte realizadas</t>
  </si>
  <si>
    <t>Contiene gastos corrientes para el mantenimiento y adecentamiento de los escenarios deportivos, salarios de personal de mantenimiento así como también sus beneficios de ley, servicios básicos, seguridad y vigilancia, limpieza, herramientas, repuestos y materiales de construcción, combustibles y lubricantes, insumos químicos  para el funcionamiento de escenarios deportivos</t>
  </si>
  <si>
    <t>Gastos para el funcionamiento administrativo del organismo deportivo, salarios de personal administrativo y técnico , honorarios profesionales; así como también sus beneficios de ley, servicios básicos(agua, luz), telecomunicaciones, internet, servicio de correo, y mantenimiento de oficinas administrativas del organismo deportivo; pasajes y viáticos para el personal administrativo y técnico del organismo deportivo, pago por arriendos, capacitaciones al personal administrativo, suministros de oficina, impresiones, maquinaria y equipos de oficina, compra y mantenimiento de equipos y paquetes informáticos, mantenimiento de vehículos,  pasajes al interior y exterior de directivos, viáticos de directivos, dietas, consultoría y asesoramiento, combustible y lubricantes, materiales de aseo y limpieza, tasa generales (impuestos prediales, pago matriculas, patentes, etc.), tramites notariales y legalización de documentos, seguros, fletes</t>
  </si>
  <si>
    <r>
      <t xml:space="preserve">Corresponde a todos los gastos que se generen por capacitación a deportistas, </t>
    </r>
    <r>
      <rPr>
        <sz val="14"/>
        <rFont val="Calibri"/>
        <family val="2"/>
      </rPr>
      <t xml:space="preserve">personal técnico, además se contemplará pasajes, viáticos, matrícula. </t>
    </r>
  </si>
  <si>
    <t>Pasajes, alimentación, hospedaje, inscripciones, hidratación, gastos eventuales (medicinas, implementos deportivos, atención médica), honorarios árbitros y jueces, difusión e información, bono deportivo, uniformes, seguros, movilización interna delegaciones, espectáculos culturales y sociales.</t>
  </si>
  <si>
    <t>Pasajes, alimentación, hospedaje, inscripciones, hidratación, gastos eventuales (medicinas, implementos deportivos, atención médica), honorarios árbitros y jueces, difusión e información, bono deportivo, uniformes, seguros, movilización interna delegaciones, espectáculos culturales y sociales</t>
  </si>
  <si>
    <t>Movilización, alimentación, hospedaje, inscripciones, gastos eventuales  (medicinas, implementos deportivos, atención médica), honorarios árbitros y jueces,Espectáculos Culturales y Sociales</t>
  </si>
  <si>
    <t>Número de concentrados realizados en el año</t>
  </si>
  <si>
    <t>Número de campamentos realizados en el año</t>
  </si>
  <si>
    <t>Número de evaluaciones realizadas en el año</t>
  </si>
  <si>
    <t>Número de bases de entramientos realizadas en el año</t>
  </si>
  <si>
    <t>Número de selectivos realizados en el año</t>
  </si>
  <si>
    <t>Número de campeonatos realizados en el año</t>
  </si>
  <si>
    <t>Número de juegos realizados en el año</t>
  </si>
  <si>
    <t>Número de disciplinas dotadas con implementación deportiva.</t>
  </si>
  <si>
    <t>PROGRAMACION FINANCIERA 2018</t>
  </si>
  <si>
    <t>MATRÍZ PLAN OPERATIVO ANUAL 2018
ORGANISMOS DEPORTIVOS</t>
  </si>
  <si>
    <t>POA 2018 - ORGANISMOS DEPORTIVOS</t>
  </si>
  <si>
    <t xml:space="preserve">Fortalecer y facilitar la participación de los deportistas para un mejor rendimiento. </t>
  </si>
  <si>
    <t>Corresponde todos los gastos que generan el desarrollo deportivo: Gastos por concepto de honorarios de profesionales especializados para el desarrollo de las actividades deportivas, gastos en medicina; gastos para realización de actos públicos; uniformes, pagos arriendos, transporte de delegaciones, alimentación y hospedaje, gastos de estudios de deportistas, trofeos, medallas, incentivo por resultados, y condecoraciones, servicios médicos, laboratorio, movilización exterior de deportistas (pasajes aéreos)</t>
  </si>
  <si>
    <t xml:space="preserve">GASTOS_DEPORTIVOS_GENERALES </t>
  </si>
  <si>
    <t>1. Incrementar la práctica de la cultura física en la población</t>
  </si>
  <si>
    <t>2. Incrementar el rendimiento de los atletas para la consecución de logros deportivos</t>
  </si>
  <si>
    <t>013</t>
  </si>
  <si>
    <t xml:space="preserve">Número de participaciones de deportistas en eventos de juegos  a nivel nacional e internacional. </t>
  </si>
  <si>
    <t xml:space="preserve">
Número de participaciones de deportistas en eventos de campeonatos a nivel nacional e internacional. </t>
  </si>
  <si>
    <t xml:space="preserve">Número de personas participantes en actividades recreativas. </t>
  </si>
  <si>
    <t xml:space="preserve">Número de actividades recreativas realizadas en el año. </t>
  </si>
  <si>
    <t>Gastos por obligaciones adquiridas con terceros para el transporte de personal y deportistas</t>
  </si>
  <si>
    <t>Gasto por la adquisición de vitaminas (no medicinas) para el uso de los deportistas como ayuda en su desarrollo deportivo.</t>
  </si>
  <si>
    <t>Decimotercera remuneración</t>
  </si>
  <si>
    <t>Mensualización Decimotercera remuneración</t>
  </si>
  <si>
    <t>Decimocuarta remuneración</t>
  </si>
  <si>
    <t>Mensualización Decimocuarta remuneración</t>
  </si>
  <si>
    <t>SI</t>
  </si>
  <si>
    <t>NO</t>
  </si>
  <si>
    <t>Honorario mensual (Incluido el IVA)</t>
  </si>
  <si>
    <t>FEDERACIÓN DEPORTIVA POLICIAL ECUATORIANA - FEDEPOE</t>
  </si>
  <si>
    <t>GRALI. MSC. NELSON HUMBERTO VILLEGAS UBILLÚS</t>
  </si>
  <si>
    <t>fedepoe@gamil.com; emrq5978@yahoo.es</t>
  </si>
  <si>
    <t>LA NIÑA E8 52 Y DIEGO DE ALMAGRO</t>
  </si>
  <si>
    <t>CPTN. JUAN CARLOS RAMOS; SGOS. EDGAR ROBLES</t>
  </si>
  <si>
    <t>PICHINCHA</t>
  </si>
  <si>
    <t>QUITO</t>
  </si>
  <si>
    <t>CHAUPICRUZ</t>
  </si>
  <si>
    <t>LA MARISCAL</t>
  </si>
  <si>
    <t>FORTALECER LA CAPACIDAD Y POTENCIALIDAD DE LOS DEPORTISTAS POLICIALES EN LAS DISCIPLINAS DEPORTIVAS PARA EL AÑO 2018 CON EL EFICIENTE USO DE RECURSOS</t>
  </si>
  <si>
    <t>fedepoe@gmail.com; emrq5978@yahoo.es</t>
  </si>
  <si>
    <t>PLAN OPERATIVO ANUAL 2018 - FLUJO APROBADO</t>
  </si>
  <si>
    <t xml:space="preserve">Fecha de aprobación POA: </t>
  </si>
  <si>
    <t>No.</t>
  </si>
  <si>
    <t>DETALLE</t>
  </si>
  <si>
    <t>TOTAL ASIGNACIÓN ACUERDO Nro. ____</t>
  </si>
  <si>
    <t>CINCO POR MIL</t>
  </si>
  <si>
    <t>PROGRAMACIÓN POA 2018 (Sin el 5 por mil)</t>
  </si>
  <si>
    <t>DESCUENTO REMANENTE 2017</t>
  </si>
  <si>
    <t>MONTO A TRANSFERIR</t>
  </si>
  <si>
    <t>Fecha de elaboración del flujo:</t>
  </si>
  <si>
    <t>Elaborado Por:</t>
  </si>
  <si>
    <t>Aprobado Por:</t>
  </si>
  <si>
    <t>Econ. Hernán Andrés Merizalde Taboada</t>
  </si>
  <si>
    <t>ANALISTA DE PLANIFICACIÓN E INVERSIÓN</t>
  </si>
  <si>
    <t>Ing. Carlos Andrés Delgado Rivadeneira Mgs.</t>
  </si>
  <si>
    <t>DIRECTOR DE PLANIFICACIÓN 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</si>
</sst>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quot;* #,##0.00_ ;_ &quot;$&quot;* \-#,##0.00_ ;_ &quot;$&quot;* &quot;-&quot;??_ ;_ @_ "/>
    <numFmt numFmtId="43" formatCode="_ * #,##0.00_ ;_ * \-#,##0.00_ ;_ * &quot;-&quot;??_ ;_ @_ "/>
    <numFmt numFmtId="164" formatCode="_-* #,##0.00\ _€_-;\-* #,##0.00\ _€_-;_-* &quot;-&quot;??\ _€_-;_-@_-"/>
    <numFmt numFmtId="165" formatCode="_(&quot;$&quot;\ * #,##0.00_);_(&quot;$&quot;\ * \(#,##0.00\);_(&quot;$&quot;\ * &quot;-&quot;??_);_(@_)"/>
    <numFmt numFmtId="166" formatCode="_ [$$-2C0A]\ * #,##0.00_ ;_ [$$-2C0A]\ * \-#,##0.00_ ;_ [$$-2C0A]\ * &quot;-&quot;??_ ;_ @_ "/>
    <numFmt numFmtId="167" formatCode="_([$$-300A]\ * #,##0.00_);_([$$-300A]\ * \(#,##0.00\);_([$$-300A]\ * &quot;-&quot;??_);_(@_)"/>
    <numFmt numFmtId="168" formatCode="_(* #,##0.00_);_(* \(#,##0.00\);_(* &quot;-&quot;??_);_(@_)"/>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0"/>
      <name val="Calibri"/>
      <family val="2"/>
      <scheme val="minor"/>
    </font>
    <font>
      <b/>
      <sz val="10"/>
      <color theme="1"/>
      <name val="Calibri"/>
      <family val="2"/>
      <scheme val="minor"/>
    </font>
    <font>
      <b/>
      <sz val="10"/>
      <color theme="8" tint="-0.499984740745262"/>
      <name val="Calibri"/>
      <family val="2"/>
      <scheme val="minor"/>
    </font>
    <font>
      <b/>
      <sz val="10"/>
      <color indexed="10"/>
      <name val="Calibri"/>
      <family val="2"/>
      <scheme val="minor"/>
    </font>
    <font>
      <sz val="11"/>
      <color theme="1"/>
      <name val="Arial"/>
      <family val="2"/>
    </font>
    <font>
      <b/>
      <sz val="11"/>
      <color theme="1"/>
      <name val="Arial"/>
      <family val="2"/>
    </font>
    <font>
      <b/>
      <sz val="14"/>
      <color theme="1"/>
      <name val="Arial"/>
      <family val="2"/>
    </font>
    <font>
      <sz val="16"/>
      <color theme="1"/>
      <name val="Arial"/>
      <family val="2"/>
    </font>
    <font>
      <b/>
      <sz val="18"/>
      <color theme="1"/>
      <name val="Arial"/>
      <family val="2"/>
    </font>
    <font>
      <sz val="11"/>
      <color indexed="8"/>
      <name val="Calibri"/>
      <family val="2"/>
    </font>
    <font>
      <sz val="11"/>
      <color indexed="8"/>
      <name val="Arial"/>
      <family val="2"/>
    </font>
    <font>
      <b/>
      <u/>
      <sz val="14"/>
      <color indexed="8"/>
      <name val="Arial"/>
      <family val="2"/>
    </font>
    <font>
      <b/>
      <sz val="11"/>
      <color indexed="8"/>
      <name val="Arial"/>
      <family val="2"/>
    </font>
    <font>
      <sz val="14"/>
      <color theme="1"/>
      <name val="Arial"/>
      <family val="2"/>
    </font>
    <font>
      <b/>
      <sz val="14"/>
      <color indexed="8"/>
      <name val="Arial"/>
      <family val="2"/>
    </font>
    <font>
      <sz val="10"/>
      <color indexed="8"/>
      <name val="Arial"/>
      <family val="2"/>
    </font>
    <font>
      <sz val="14"/>
      <color indexed="8"/>
      <name val="Arial"/>
      <family val="2"/>
    </font>
    <font>
      <sz val="10"/>
      <name val="Arial"/>
      <family val="2"/>
    </font>
    <font>
      <sz val="11"/>
      <name val="Arial"/>
      <family val="2"/>
    </font>
    <font>
      <b/>
      <sz val="11"/>
      <color rgb="FFFF0000"/>
      <name val="Arial"/>
      <family val="2"/>
    </font>
    <font>
      <b/>
      <sz val="14"/>
      <name val="Arial"/>
      <family val="2"/>
    </font>
    <font>
      <b/>
      <sz val="11"/>
      <name val="Arial"/>
      <family val="2"/>
    </font>
    <font>
      <b/>
      <sz val="11"/>
      <color indexed="8"/>
      <name val="Calibri"/>
      <family val="2"/>
    </font>
    <font>
      <sz val="11"/>
      <name val="Calibri"/>
      <family val="2"/>
    </font>
    <font>
      <b/>
      <sz val="18"/>
      <color indexed="8"/>
      <name val="Calibri"/>
      <family val="2"/>
    </font>
    <font>
      <b/>
      <sz val="24"/>
      <color theme="4" tint="0.79998168889431442"/>
      <name val="Calibri"/>
      <family val="2"/>
    </font>
    <font>
      <b/>
      <sz val="18"/>
      <color theme="4" tint="0.79998168889431442"/>
      <name val="Calibri"/>
      <family val="2"/>
    </font>
    <font>
      <sz val="11"/>
      <color rgb="FFFF0000"/>
      <name val="Calibri"/>
      <family val="2"/>
    </font>
    <font>
      <sz val="11"/>
      <color theme="0"/>
      <name val="Calibri"/>
      <family val="2"/>
    </font>
    <font>
      <b/>
      <sz val="10"/>
      <name val="Arial"/>
      <family val="2"/>
    </font>
    <font>
      <sz val="1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1"/>
      <color rgb="FFC00000"/>
      <name val="Calibri"/>
      <family val="2"/>
      <scheme val="minor"/>
    </font>
    <font>
      <b/>
      <sz val="18"/>
      <name val="Calibri"/>
      <family val="2"/>
    </font>
    <font>
      <b/>
      <sz val="11"/>
      <name val="Calibri"/>
      <family val="2"/>
    </font>
    <font>
      <sz val="11"/>
      <color theme="1"/>
      <name val="Calibri"/>
      <family val="2"/>
    </font>
    <font>
      <b/>
      <sz val="11"/>
      <color theme="1"/>
      <name val="Calibri"/>
      <family val="2"/>
    </font>
    <font>
      <sz val="10"/>
      <color rgb="FF000000"/>
      <name val="Calibri"/>
      <family val="2"/>
      <scheme val="minor"/>
    </font>
    <font>
      <b/>
      <sz val="9"/>
      <color theme="1"/>
      <name val="Calibri"/>
      <family val="2"/>
      <scheme val="minor"/>
    </font>
    <font>
      <sz val="10"/>
      <name val="Calibri"/>
      <family val="2"/>
      <scheme val="minor"/>
    </font>
    <font>
      <b/>
      <sz val="14"/>
      <color theme="1"/>
      <name val="Calibri"/>
      <family val="2"/>
      <scheme val="minor"/>
    </font>
    <font>
      <sz val="14"/>
      <color theme="1"/>
      <name val="Calibri"/>
      <family val="2"/>
      <scheme val="minor"/>
    </font>
    <font>
      <sz val="14"/>
      <name val="Calibri"/>
      <family val="2"/>
    </font>
    <font>
      <b/>
      <sz val="11"/>
      <color theme="0"/>
      <name val="Calibri"/>
      <family val="2"/>
      <scheme val="minor"/>
    </font>
    <font>
      <b/>
      <sz val="11"/>
      <color indexed="81"/>
      <name val="Tahoma"/>
      <family val="2"/>
    </font>
    <font>
      <sz val="11"/>
      <color indexed="81"/>
      <name val="Tahoma"/>
      <family val="2"/>
    </font>
    <font>
      <sz val="12"/>
      <color theme="1"/>
      <name val="Calibri"/>
      <family val="2"/>
      <scheme val="minor"/>
    </font>
    <font>
      <sz val="14"/>
      <name val="Calibri"/>
      <family val="2"/>
      <scheme val="minor"/>
    </font>
    <font>
      <b/>
      <sz val="14"/>
      <color indexed="81"/>
      <name val="Tahoma"/>
      <family val="2"/>
    </font>
    <font>
      <b/>
      <sz val="10"/>
      <color theme="0"/>
      <name val="Calibri"/>
      <family val="2"/>
      <scheme val="minor"/>
    </font>
    <font>
      <b/>
      <sz val="10"/>
      <name val="Calibri"/>
      <family val="2"/>
      <scheme val="minor"/>
    </font>
    <font>
      <b/>
      <sz val="16"/>
      <name val="Calibri"/>
      <family val="2"/>
      <scheme val="minor"/>
    </font>
    <font>
      <b/>
      <sz val="12"/>
      <name val="Calibri"/>
      <family val="2"/>
      <scheme val="minor"/>
    </font>
    <font>
      <sz val="10"/>
      <color rgb="FFFF0000"/>
      <name val="Calibri"/>
      <family val="2"/>
      <scheme val="minor"/>
    </font>
    <font>
      <b/>
      <sz val="10"/>
      <color rgb="FFFF0000"/>
      <name val="Calibri"/>
      <family val="2"/>
      <scheme val="minor"/>
    </font>
  </fonts>
  <fills count="20">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7DCEF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xf numFmtId="0" fontId="21" fillId="0" borderId="0"/>
    <xf numFmtId="0" fontId="21" fillId="0" borderId="0"/>
    <xf numFmtId="164" fontId="1" fillId="0" borderId="0" applyFont="0" applyFill="0" applyBorder="0" applyAlignment="0" applyProtection="0"/>
    <xf numFmtId="0" fontId="21" fillId="0" borderId="0"/>
    <xf numFmtId="165"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3" fillId="0" borderId="0"/>
    <xf numFmtId="44" fontId="1" fillId="0" borderId="0" applyFont="0" applyFill="0" applyBorder="0" applyAlignment="0" applyProtection="0"/>
  </cellStyleXfs>
  <cellXfs count="440">
    <xf numFmtId="0" fontId="0" fillId="0" borderId="0" xfId="0"/>
    <xf numFmtId="0" fontId="0" fillId="0" borderId="1" xfId="0" applyBorder="1"/>
    <xf numFmtId="0" fontId="2" fillId="0" borderId="1" xfId="0" applyFont="1" applyBorder="1" applyAlignment="1">
      <alignment horizontal="center"/>
    </xf>
    <xf numFmtId="0" fontId="0" fillId="0" borderId="0" xfId="0" applyFont="1"/>
    <xf numFmtId="0" fontId="0" fillId="0" borderId="0" xfId="0" applyAlignment="1">
      <alignment vertical="center"/>
    </xf>
    <xf numFmtId="0" fontId="3" fillId="0" borderId="0" xfId="0" applyFont="1" applyAlignment="1" applyProtection="1">
      <alignment wrapText="1"/>
      <protection locked="0"/>
    </xf>
    <xf numFmtId="0" fontId="0" fillId="0" borderId="0" xfId="0" applyProtection="1">
      <protection locked="0"/>
    </xf>
    <xf numFmtId="0" fontId="3" fillId="0" borderId="1" xfId="0" applyFont="1" applyBorder="1" applyAlignment="1" applyProtection="1">
      <alignment wrapText="1"/>
      <protection locked="0"/>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protection locked="0"/>
    </xf>
    <xf numFmtId="0" fontId="8" fillId="3" borderId="11" xfId="0" applyFont="1" applyFill="1" applyBorder="1" applyProtection="1">
      <protection locked="0"/>
    </xf>
    <xf numFmtId="0" fontId="14" fillId="3" borderId="9" xfId="4" applyFont="1" applyFill="1" applyBorder="1" applyProtection="1">
      <protection locked="0"/>
    </xf>
    <xf numFmtId="0" fontId="14" fillId="3" borderId="10" xfId="4" applyFont="1" applyFill="1" applyBorder="1" applyProtection="1">
      <protection locked="0"/>
    </xf>
    <xf numFmtId="0" fontId="14" fillId="3" borderId="0" xfId="4" applyFont="1" applyFill="1" applyBorder="1" applyProtection="1">
      <protection locked="0"/>
    </xf>
    <xf numFmtId="0" fontId="8" fillId="3" borderId="12" xfId="0" applyFont="1" applyFill="1" applyBorder="1" applyProtection="1">
      <protection locked="0"/>
    </xf>
    <xf numFmtId="0" fontId="16" fillId="3" borderId="0" xfId="4" applyFont="1" applyFill="1" applyBorder="1" applyAlignment="1" applyProtection="1">
      <alignment horizontal="center"/>
      <protection locked="0"/>
    </xf>
    <xf numFmtId="0" fontId="16" fillId="3" borderId="12" xfId="4" applyFont="1" applyFill="1" applyBorder="1" applyAlignment="1" applyProtection="1">
      <alignment horizontal="center"/>
      <protection locked="0"/>
    </xf>
    <xf numFmtId="0" fontId="17" fillId="3" borderId="11" xfId="0" applyFont="1" applyFill="1" applyBorder="1" applyProtection="1">
      <protection locked="0"/>
    </xf>
    <xf numFmtId="0" fontId="20" fillId="3" borderId="0" xfId="4" applyFont="1" applyFill="1" applyBorder="1" applyAlignment="1" applyProtection="1">
      <alignment horizontal="center" vertical="center"/>
      <protection locked="0"/>
    </xf>
    <xf numFmtId="0" fontId="20" fillId="3" borderId="9" xfId="4" applyFont="1" applyFill="1" applyBorder="1" applyAlignment="1" applyProtection="1">
      <protection locked="0"/>
    </xf>
    <xf numFmtId="0" fontId="20" fillId="3" borderId="10" xfId="4" applyFont="1" applyFill="1" applyBorder="1" applyAlignment="1" applyProtection="1">
      <protection locked="0"/>
    </xf>
    <xf numFmtId="0" fontId="17" fillId="3" borderId="12" xfId="0" applyFont="1" applyFill="1" applyBorder="1" applyProtection="1">
      <protection locked="0"/>
    </xf>
    <xf numFmtId="0" fontId="20" fillId="3" borderId="0" xfId="4" applyFont="1" applyFill="1" applyBorder="1" applyAlignment="1" applyProtection="1">
      <protection locked="0"/>
    </xf>
    <xf numFmtId="0" fontId="20" fillId="3" borderId="12" xfId="4" applyFont="1" applyFill="1" applyBorder="1" applyAlignment="1" applyProtection="1">
      <protection locked="0"/>
    </xf>
    <xf numFmtId="0" fontId="14" fillId="3" borderId="0" xfId="4" applyFont="1" applyFill="1" applyBorder="1" applyAlignment="1" applyProtection="1">
      <alignment horizontal="center" vertical="center"/>
      <protection locked="0"/>
    </xf>
    <xf numFmtId="0" fontId="16" fillId="3" borderId="0" xfId="4" applyFont="1" applyFill="1" applyBorder="1" applyAlignment="1" applyProtection="1">
      <protection locked="0"/>
    </xf>
    <xf numFmtId="0" fontId="16" fillId="3" borderId="12" xfId="4" applyFont="1" applyFill="1" applyBorder="1" applyAlignment="1" applyProtection="1">
      <protection locked="0"/>
    </xf>
    <xf numFmtId="0" fontId="22" fillId="3" borderId="12" xfId="5" applyFont="1" applyFill="1" applyBorder="1" applyProtection="1">
      <protection locked="0"/>
    </xf>
    <xf numFmtId="0" fontId="22" fillId="3" borderId="0" xfId="5" applyFont="1" applyFill="1" applyBorder="1" applyAlignment="1" applyProtection="1">
      <alignment horizontal="left"/>
      <protection locked="0"/>
    </xf>
    <xf numFmtId="0" fontId="14" fillId="3" borderId="17" xfId="4" applyFont="1" applyFill="1" applyBorder="1" applyAlignment="1" applyProtection="1">
      <alignment horizontal="center"/>
      <protection locked="0"/>
    </xf>
    <xf numFmtId="0" fontId="14" fillId="3" borderId="18" xfId="4" applyFont="1" applyFill="1" applyBorder="1" applyAlignment="1" applyProtection="1">
      <alignment horizontal="center"/>
      <protection locked="0"/>
    </xf>
    <xf numFmtId="0" fontId="14" fillId="3" borderId="0" xfId="4" applyFont="1" applyFill="1" applyBorder="1" applyAlignment="1" applyProtection="1">
      <alignment horizontal="center"/>
      <protection locked="0"/>
    </xf>
    <xf numFmtId="0" fontId="22" fillId="3" borderId="0" xfId="5" applyFont="1" applyFill="1" applyBorder="1" applyProtection="1">
      <protection locked="0"/>
    </xf>
    <xf numFmtId="0" fontId="16" fillId="3" borderId="11" xfId="4" applyFont="1" applyFill="1" applyBorder="1" applyAlignment="1" applyProtection="1">
      <alignment horizontal="left"/>
      <protection locked="0"/>
    </xf>
    <xf numFmtId="0" fontId="16" fillId="3" borderId="0" xfId="4" applyFont="1" applyFill="1" applyBorder="1" applyAlignment="1" applyProtection="1">
      <alignment horizontal="left"/>
      <protection locked="0"/>
    </xf>
    <xf numFmtId="0" fontId="16" fillId="3" borderId="0" xfId="4" applyFont="1" applyFill="1" applyBorder="1" applyProtection="1">
      <protection locked="0"/>
    </xf>
    <xf numFmtId="0" fontId="14" fillId="3" borderId="12" xfId="4" applyFont="1" applyFill="1" applyBorder="1" applyAlignment="1" applyProtection="1">
      <alignment horizontal="center"/>
      <protection locked="0"/>
    </xf>
    <xf numFmtId="0" fontId="18" fillId="3" borderId="11" xfId="4" applyFont="1" applyFill="1" applyBorder="1" applyAlignment="1" applyProtection="1">
      <alignment horizontal="left"/>
      <protection locked="0"/>
    </xf>
    <xf numFmtId="0" fontId="14" fillId="3" borderId="14" xfId="4" applyFont="1" applyFill="1" applyBorder="1" applyAlignment="1" applyProtection="1">
      <alignment horizontal="center"/>
      <protection locked="0"/>
    </xf>
    <xf numFmtId="0" fontId="14" fillId="3" borderId="15" xfId="4" applyFont="1" applyFill="1" applyBorder="1" applyAlignment="1" applyProtection="1">
      <alignment horizontal="center"/>
      <protection locked="0"/>
    </xf>
    <xf numFmtId="0" fontId="18" fillId="3" borderId="0" xfId="4" applyFont="1" applyFill="1" applyBorder="1" applyAlignment="1" applyProtection="1">
      <alignment horizontal="left"/>
      <protection locked="0"/>
    </xf>
    <xf numFmtId="0" fontId="8" fillId="3" borderId="0" xfId="0" applyFont="1" applyFill="1" applyBorder="1" applyProtection="1">
      <protection locked="0"/>
    </xf>
    <xf numFmtId="0" fontId="8" fillId="3" borderId="20" xfId="0" applyFont="1" applyFill="1" applyBorder="1" applyProtection="1">
      <protection locked="0"/>
    </xf>
    <xf numFmtId="0" fontId="8" fillId="3" borderId="21" xfId="0" applyFont="1" applyFill="1" applyBorder="1" applyProtection="1">
      <protection locked="0"/>
    </xf>
    <xf numFmtId="0" fontId="22" fillId="3" borderId="22" xfId="5" applyFont="1" applyFill="1" applyBorder="1" applyProtection="1">
      <protection locked="0"/>
    </xf>
    <xf numFmtId="0" fontId="8" fillId="3" borderId="22" xfId="0" applyFont="1" applyFill="1" applyBorder="1" applyProtection="1">
      <protection locked="0"/>
    </xf>
    <xf numFmtId="0" fontId="8" fillId="3" borderId="9" xfId="0" applyFont="1" applyFill="1" applyBorder="1" applyProtection="1">
      <protection locked="0"/>
    </xf>
    <xf numFmtId="0" fontId="8" fillId="3" borderId="10" xfId="0" applyFont="1" applyFill="1" applyBorder="1" applyProtection="1">
      <protection locked="0"/>
    </xf>
    <xf numFmtId="0" fontId="17" fillId="3" borderId="0" xfId="0" applyFont="1" applyFill="1" applyBorder="1" applyProtection="1">
      <protection locked="0"/>
    </xf>
    <xf numFmtId="0" fontId="20" fillId="3" borderId="0" xfId="4" applyFont="1" applyFill="1" applyBorder="1" applyAlignment="1" applyProtection="1">
      <alignment vertical="center"/>
      <protection locked="0"/>
    </xf>
    <xf numFmtId="0" fontId="20" fillId="3" borderId="12" xfId="4" applyFont="1" applyFill="1" applyBorder="1" applyAlignment="1" applyProtection="1">
      <alignment horizontal="center" vertical="center"/>
      <protection locked="0"/>
    </xf>
    <xf numFmtId="0" fontId="9" fillId="3" borderId="11" xfId="0" applyFont="1" applyFill="1" applyBorder="1" applyProtection="1">
      <protection locked="0"/>
    </xf>
    <xf numFmtId="0" fontId="9" fillId="3" borderId="0" xfId="0" applyFont="1" applyFill="1" applyBorder="1" applyProtection="1">
      <protection locked="0"/>
    </xf>
    <xf numFmtId="0" fontId="9" fillId="3" borderId="12" xfId="0" applyFont="1" applyFill="1" applyBorder="1" applyProtection="1">
      <protection locked="0"/>
    </xf>
    <xf numFmtId="0" fontId="15" fillId="0" borderId="8" xfId="4" applyFont="1" applyFill="1" applyBorder="1" applyProtection="1">
      <protection locked="0"/>
    </xf>
    <xf numFmtId="166" fontId="25" fillId="3" borderId="0" xfId="0" applyNumberFormat="1" applyFont="1" applyFill="1" applyBorder="1" applyAlignment="1" applyProtection="1">
      <alignment horizontal="center" vertical="center"/>
      <protection locked="0"/>
    </xf>
    <xf numFmtId="0" fontId="18" fillId="3" borderId="0" xfId="4" applyFont="1" applyFill="1" applyBorder="1" applyAlignment="1" applyProtection="1">
      <alignment horizontal="center" vertical="center"/>
      <protection locked="0"/>
    </xf>
    <xf numFmtId="0" fontId="0" fillId="0" borderId="0" xfId="0" applyBorder="1"/>
    <xf numFmtId="0" fontId="8" fillId="3" borderId="0" xfId="0" applyFont="1" applyFill="1" applyProtection="1">
      <protection locked="0"/>
    </xf>
    <xf numFmtId="0" fontId="13" fillId="3" borderId="0" xfId="4" applyFill="1" applyProtection="1">
      <protection locked="0"/>
    </xf>
    <xf numFmtId="0" fontId="0" fillId="3" borderId="0" xfId="0" applyFill="1"/>
    <xf numFmtId="0" fontId="0" fillId="3" borderId="0" xfId="0" applyFill="1" applyAlignment="1">
      <alignment horizontal="center" vertical="center"/>
    </xf>
    <xf numFmtId="0" fontId="13" fillId="3" borderId="0" xfId="4" applyFill="1" applyAlignment="1" applyProtection="1">
      <alignment vertical="center"/>
    </xf>
    <xf numFmtId="0" fontId="13" fillId="3" borderId="0" xfId="4" applyFill="1" applyProtection="1"/>
    <xf numFmtId="0" fontId="31" fillId="3" borderId="0" xfId="4" applyFont="1" applyFill="1" applyProtection="1"/>
    <xf numFmtId="0" fontId="32" fillId="3" borderId="0" xfId="4" applyFont="1" applyFill="1" applyBorder="1" applyProtection="1"/>
    <xf numFmtId="0" fontId="13" fillId="3" borderId="0" xfId="4" applyFill="1" applyBorder="1" applyProtection="1"/>
    <xf numFmtId="0" fontId="13" fillId="3" borderId="0" xfId="4" applyFill="1" applyBorder="1" applyAlignment="1" applyProtection="1">
      <alignment horizontal="center" vertical="center"/>
    </xf>
    <xf numFmtId="0" fontId="4" fillId="3" borderId="0" xfId="0" applyFont="1" applyFill="1"/>
    <xf numFmtId="0" fontId="33" fillId="3" borderId="0" xfId="6" applyFont="1" applyFill="1"/>
    <xf numFmtId="0" fontId="21" fillId="10" borderId="26" xfId="6" applyFill="1" applyBorder="1" applyAlignment="1" applyProtection="1">
      <alignment vertical="center"/>
      <protection locked="0"/>
    </xf>
    <xf numFmtId="0" fontId="21" fillId="3" borderId="0" xfId="6" applyFill="1"/>
    <xf numFmtId="0" fontId="21" fillId="3" borderId="0" xfId="6" applyFill="1" applyAlignment="1">
      <alignment horizontal="center" vertical="center"/>
    </xf>
    <xf numFmtId="0" fontId="34" fillId="3" borderId="0" xfId="6" applyFont="1" applyFill="1"/>
    <xf numFmtId="10" fontId="34" fillId="11" borderId="6" xfId="6" applyNumberFormat="1" applyFont="1" applyFill="1" applyBorder="1" applyAlignment="1" applyProtection="1">
      <alignment horizontal="center" vertical="center"/>
      <protection locked="0"/>
    </xf>
    <xf numFmtId="0" fontId="0" fillId="3" borderId="0" xfId="0" applyFont="1" applyFill="1"/>
    <xf numFmtId="0" fontId="36" fillId="6" borderId="1" xfId="6" applyFont="1" applyFill="1" applyBorder="1" applyAlignment="1">
      <alignment horizontal="center" vertical="center" wrapText="1"/>
    </xf>
    <xf numFmtId="0" fontId="37" fillId="8" borderId="6" xfId="4" applyFont="1" applyFill="1" applyBorder="1" applyAlignment="1">
      <alignment horizontal="center" vertical="center" wrapText="1" shrinkToFit="1"/>
    </xf>
    <xf numFmtId="0" fontId="37" fillId="12" borderId="6" xfId="4" applyFont="1" applyFill="1" applyBorder="1" applyAlignment="1">
      <alignment horizontal="center" vertical="center" wrapText="1" shrinkToFit="1"/>
    </xf>
    <xf numFmtId="0" fontId="36" fillId="2" borderId="1" xfId="6" applyFont="1" applyFill="1" applyBorder="1" applyAlignment="1">
      <alignment horizontal="center" vertical="center" wrapText="1"/>
    </xf>
    <xf numFmtId="165" fontId="38" fillId="0" borderId="1" xfId="4" applyNumberFormat="1" applyFont="1" applyBorder="1" applyAlignment="1" applyProtection="1">
      <alignment horizontal="center" wrapText="1"/>
      <protection locked="0"/>
    </xf>
    <xf numFmtId="165" fontId="2" fillId="13" borderId="1" xfId="0" applyNumberFormat="1" applyFont="1" applyFill="1" applyBorder="1" applyAlignment="1">
      <alignment horizontal="center" vertical="center"/>
    </xf>
    <xf numFmtId="0" fontId="27" fillId="3" borderId="0" xfId="4" applyFont="1" applyFill="1" applyProtection="1">
      <protection locked="0"/>
    </xf>
    <xf numFmtId="0" fontId="27" fillId="3" borderId="0" xfId="4" applyFont="1" applyFill="1" applyAlignment="1" applyProtection="1">
      <alignment vertical="center"/>
      <protection locked="0"/>
    </xf>
    <xf numFmtId="0" fontId="27" fillId="3" borderId="0" xfId="4" applyFont="1" applyFill="1" applyBorder="1" applyProtection="1">
      <protection locked="0"/>
    </xf>
    <xf numFmtId="0" fontId="34" fillId="3" borderId="0" xfId="0" applyFont="1" applyFill="1"/>
    <xf numFmtId="0" fontId="30" fillId="3" borderId="0" xfId="4" applyFont="1" applyFill="1" applyAlignment="1" applyProtection="1">
      <alignment vertical="center" wrapText="1"/>
    </xf>
    <xf numFmtId="0" fontId="13" fillId="3" borderId="0" xfId="4" applyFill="1" applyBorder="1" applyAlignment="1" applyProtection="1">
      <alignment vertical="center"/>
    </xf>
    <xf numFmtId="0" fontId="2" fillId="6" borderId="3" xfId="0" applyFont="1" applyFill="1" applyBorder="1" applyAlignment="1"/>
    <xf numFmtId="0" fontId="2" fillId="6" borderId="5" xfId="0" applyFont="1" applyFill="1" applyBorder="1" applyAlignment="1"/>
    <xf numFmtId="0" fontId="27" fillId="3" borderId="0" xfId="5" applyFont="1" applyFill="1" applyBorder="1"/>
    <xf numFmtId="0" fontId="13" fillId="3" borderId="0" xfId="4" applyFont="1" applyFill="1" applyBorder="1" applyProtection="1"/>
    <xf numFmtId="0" fontId="13" fillId="3" borderId="0" xfId="4" applyFont="1" applyFill="1" applyProtection="1"/>
    <xf numFmtId="0" fontId="42" fillId="3" borderId="0" xfId="0" applyFont="1" applyFill="1"/>
    <xf numFmtId="0" fontId="26" fillId="8" borderId="1" xfId="4" applyFont="1" applyFill="1" applyBorder="1" applyAlignment="1">
      <alignment horizontal="center" vertical="center" wrapText="1" shrinkToFit="1"/>
    </xf>
    <xf numFmtId="0" fontId="26" fillId="12" borderId="1" xfId="4" applyFont="1" applyFill="1" applyBorder="1" applyAlignment="1">
      <alignment horizontal="center" vertical="center" wrapText="1" shrinkToFit="1"/>
    </xf>
    <xf numFmtId="0" fontId="42" fillId="3" borderId="0" xfId="0" applyFont="1" applyFill="1" applyBorder="1"/>
    <xf numFmtId="0" fontId="42" fillId="0" borderId="0" xfId="0" applyFont="1"/>
    <xf numFmtId="0" fontId="13" fillId="0" borderId="1" xfId="4" applyFont="1" applyBorder="1" applyAlignment="1">
      <alignment horizontal="center" vertical="center" wrapText="1"/>
    </xf>
    <xf numFmtId="0" fontId="13" fillId="0" borderId="1" xfId="4" applyFont="1" applyBorder="1" applyAlignment="1" applyProtection="1">
      <alignment horizontal="center" vertical="center" wrapText="1"/>
      <protection locked="0"/>
    </xf>
    <xf numFmtId="44" fontId="27" fillId="0" borderId="1" xfId="2" applyFont="1" applyBorder="1" applyAlignment="1" applyProtection="1">
      <alignment horizontal="center"/>
      <protection locked="0"/>
    </xf>
    <xf numFmtId="44" fontId="27" fillId="2" borderId="1" xfId="2" applyFont="1" applyFill="1" applyBorder="1" applyAlignment="1">
      <alignment horizontal="center" vertical="center"/>
    </xf>
    <xf numFmtId="165" fontId="27" fillId="0" borderId="1" xfId="2" applyNumberFormat="1" applyFont="1" applyBorder="1" applyAlignment="1" applyProtection="1">
      <alignment horizontal="center"/>
      <protection locked="0"/>
    </xf>
    <xf numFmtId="0" fontId="42" fillId="3" borderId="0" xfId="0" applyFont="1" applyFill="1" applyAlignment="1">
      <alignment horizontal="center" vertical="center"/>
    </xf>
    <xf numFmtId="0" fontId="43" fillId="14" borderId="1" xfId="0" applyFont="1" applyFill="1" applyBorder="1" applyAlignment="1">
      <alignment horizontal="center" vertical="center"/>
    </xf>
    <xf numFmtId="165" fontId="27" fillId="2" borderId="1" xfId="2" applyNumberFormat="1" applyFont="1" applyFill="1" applyBorder="1" applyAlignment="1">
      <alignment horizontal="center" vertical="center"/>
    </xf>
    <xf numFmtId="0" fontId="42" fillId="3" borderId="0" xfId="0" applyFont="1" applyFill="1" applyBorder="1" applyAlignment="1">
      <alignment horizontal="center" vertical="center"/>
    </xf>
    <xf numFmtId="0" fontId="42" fillId="3" borderId="0" xfId="0" applyFont="1" applyFill="1" applyAlignment="1">
      <alignment vertical="center"/>
    </xf>
    <xf numFmtId="165" fontId="2" fillId="3" borderId="1" xfId="0" applyNumberFormat="1" applyFont="1" applyFill="1" applyBorder="1" applyAlignment="1">
      <alignment horizontal="center" vertical="center"/>
    </xf>
    <xf numFmtId="0" fontId="42" fillId="0" borderId="0" xfId="0" applyFont="1" applyAlignment="1">
      <alignment vertical="center"/>
    </xf>
    <xf numFmtId="0" fontId="42" fillId="0" borderId="0" xfId="0" applyFont="1" applyBorder="1"/>
    <xf numFmtId="0" fontId="2" fillId="0" borderId="6" xfId="0" applyFont="1" applyBorder="1" applyAlignment="1">
      <alignment horizontal="center"/>
    </xf>
    <xf numFmtId="0" fontId="2" fillId="0" borderId="1" xfId="0" applyFont="1" applyBorder="1"/>
    <xf numFmtId="44" fontId="1" fillId="0" borderId="1" xfId="2" applyFont="1" applyBorder="1"/>
    <xf numFmtId="0" fontId="8" fillId="3" borderId="8" xfId="0" applyFont="1" applyFill="1" applyBorder="1" applyProtection="1">
      <protection locked="0"/>
    </xf>
    <xf numFmtId="0" fontId="9" fillId="3" borderId="11" xfId="0" applyFont="1" applyFill="1" applyBorder="1" applyAlignment="1" applyProtection="1">
      <protection locked="0"/>
    </xf>
    <xf numFmtId="0" fontId="9" fillId="3" borderId="12" xfId="0" applyFont="1" applyFill="1" applyBorder="1" applyAlignment="1" applyProtection="1">
      <protection locked="0"/>
    </xf>
    <xf numFmtId="0" fontId="11" fillId="3" borderId="11" xfId="0" applyFont="1" applyFill="1" applyBorder="1" applyAlignment="1" applyProtection="1">
      <alignment vertical="center"/>
      <protection locked="0"/>
    </xf>
    <xf numFmtId="0" fontId="11" fillId="3" borderId="12" xfId="0" applyFont="1" applyFill="1" applyBorder="1" applyAlignment="1" applyProtection="1">
      <alignment vertical="center"/>
      <protection locked="0"/>
    </xf>
    <xf numFmtId="0" fontId="14" fillId="3" borderId="8" xfId="4" applyFont="1" applyFill="1" applyBorder="1" applyProtection="1">
      <protection locked="0"/>
    </xf>
    <xf numFmtId="0" fontId="15" fillId="3" borderId="11" xfId="4" applyFont="1" applyFill="1" applyBorder="1" applyProtection="1">
      <protection locked="0"/>
    </xf>
    <xf numFmtId="0" fontId="18" fillId="3" borderId="0" xfId="4" applyFont="1" applyFill="1" applyBorder="1" applyProtection="1">
      <protection locked="0"/>
    </xf>
    <xf numFmtId="0" fontId="20" fillId="3" borderId="8" xfId="4" applyFont="1" applyFill="1" applyBorder="1" applyProtection="1">
      <protection locked="0"/>
    </xf>
    <xf numFmtId="0" fontId="10" fillId="3" borderId="11" xfId="0" applyFont="1" applyFill="1" applyBorder="1" applyProtection="1">
      <protection locked="0"/>
    </xf>
    <xf numFmtId="0" fontId="20" fillId="3" borderId="11" xfId="4" applyFont="1" applyFill="1" applyBorder="1" applyProtection="1">
      <protection locked="0"/>
    </xf>
    <xf numFmtId="0" fontId="18" fillId="3" borderId="11" xfId="4" applyFont="1" applyFill="1" applyBorder="1" applyProtection="1">
      <protection locked="0"/>
    </xf>
    <xf numFmtId="0" fontId="16" fillId="3" borderId="0" xfId="4" applyFont="1" applyFill="1" applyBorder="1" applyAlignment="1" applyProtection="1">
      <alignment horizontal="left" wrapText="1"/>
      <protection locked="0"/>
    </xf>
    <xf numFmtId="0" fontId="16" fillId="3" borderId="11" xfId="4" applyFont="1" applyFill="1" applyBorder="1" applyProtection="1">
      <protection locked="0"/>
    </xf>
    <xf numFmtId="0" fontId="16" fillId="3" borderId="16" xfId="4" applyFont="1" applyFill="1" applyBorder="1" applyAlignment="1" applyProtection="1">
      <alignment horizontal="left"/>
      <protection locked="0"/>
    </xf>
    <xf numFmtId="0" fontId="16" fillId="3" borderId="17" xfId="4" applyFont="1" applyFill="1" applyBorder="1" applyAlignment="1" applyProtection="1">
      <alignment horizontal="left"/>
      <protection locked="0"/>
    </xf>
    <xf numFmtId="0" fontId="16" fillId="3" borderId="17" xfId="4" applyFont="1" applyFill="1" applyBorder="1" applyProtection="1">
      <protection locked="0"/>
    </xf>
    <xf numFmtId="0" fontId="14" fillId="3" borderId="19" xfId="4" applyFont="1" applyFill="1" applyBorder="1" applyAlignment="1" applyProtection="1">
      <alignment horizontal="left"/>
      <protection locked="0"/>
    </xf>
    <xf numFmtId="0" fontId="14" fillId="3" borderId="14" xfId="4" applyFont="1" applyFill="1" applyBorder="1" applyAlignment="1" applyProtection="1">
      <alignment horizontal="left"/>
      <protection locked="0"/>
    </xf>
    <xf numFmtId="0" fontId="14" fillId="3" borderId="14" xfId="4" applyFont="1" applyFill="1" applyBorder="1" applyProtection="1">
      <protection locked="0"/>
    </xf>
    <xf numFmtId="0" fontId="15" fillId="3" borderId="8" xfId="4" applyFont="1" applyFill="1" applyBorder="1" applyProtection="1">
      <protection locked="0"/>
    </xf>
    <xf numFmtId="0" fontId="15" fillId="3" borderId="9" xfId="4" applyFont="1" applyFill="1" applyBorder="1" applyProtection="1">
      <protection locked="0"/>
    </xf>
    <xf numFmtId="0" fontId="18" fillId="3" borderId="11" xfId="4" applyFont="1" applyFill="1" applyBorder="1" applyAlignment="1" applyProtection="1">
      <protection locked="0"/>
    </xf>
    <xf numFmtId="0" fontId="18" fillId="3" borderId="0" xfId="4" applyFont="1" applyFill="1" applyBorder="1" applyAlignment="1" applyProtection="1">
      <protection locked="0"/>
    </xf>
    <xf numFmtId="0" fontId="0" fillId="0" borderId="11" xfId="0" applyBorder="1" applyProtection="1">
      <protection locked="0"/>
    </xf>
    <xf numFmtId="0" fontId="18" fillId="6" borderId="8" xfId="4" applyFont="1" applyFill="1" applyBorder="1" applyAlignment="1" applyProtection="1">
      <alignment horizontal="center" vertical="center" wrapText="1"/>
      <protection locked="0"/>
    </xf>
    <xf numFmtId="0" fontId="18" fillId="6" borderId="26" xfId="4"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10" fontId="8" fillId="3" borderId="0" xfId="0" applyNumberFormat="1"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1" xfId="0" applyFont="1" applyFill="1" applyBorder="1" applyAlignment="1" applyProtection="1">
      <alignment vertical="center"/>
      <protection locked="0"/>
    </xf>
    <xf numFmtId="10" fontId="9" fillId="3" borderId="0" xfId="0" applyNumberFormat="1"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8" fillId="3" borderId="12" xfId="0" applyFont="1" applyFill="1" applyBorder="1" applyAlignment="1" applyProtection="1">
      <alignment vertical="center"/>
      <protection locked="0"/>
    </xf>
    <xf numFmtId="166" fontId="8" fillId="3" borderId="1" xfId="0" applyNumberFormat="1" applyFont="1" applyFill="1" applyBorder="1" applyAlignment="1" applyProtection="1">
      <alignment horizontal="center" vertical="center"/>
    </xf>
    <xf numFmtId="10" fontId="8" fillId="3" borderId="7" xfId="3" applyNumberFormat="1" applyFont="1" applyFill="1" applyBorder="1" applyAlignment="1" applyProtection="1">
      <alignment horizontal="center" vertical="center"/>
    </xf>
    <xf numFmtId="166" fontId="9" fillId="7" borderId="1" xfId="0" applyNumberFormat="1" applyFont="1" applyFill="1" applyBorder="1" applyAlignment="1" applyProtection="1">
      <alignment horizontal="center" vertical="center"/>
    </xf>
    <xf numFmtId="10" fontId="9" fillId="7" borderId="1"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43" fontId="6" fillId="4" borderId="7" xfId="1" applyFont="1" applyFill="1" applyBorder="1" applyAlignment="1" applyProtection="1">
      <alignment horizontal="center" vertical="center" wrapText="1"/>
      <protection locked="0"/>
    </xf>
    <xf numFmtId="0" fontId="3" fillId="0" borderId="1" xfId="0" applyFont="1" applyBorder="1" applyAlignment="1" applyProtection="1">
      <alignment wrapText="1"/>
    </xf>
    <xf numFmtId="0" fontId="3" fillId="0" borderId="5" xfId="0" applyFont="1" applyBorder="1" applyAlignment="1" applyProtection="1">
      <alignment wrapText="1"/>
    </xf>
    <xf numFmtId="0" fontId="3" fillId="0" borderId="0" xfId="0" applyFont="1" applyAlignment="1" applyProtection="1">
      <alignment wrapText="1"/>
    </xf>
    <xf numFmtId="0" fontId="3" fillId="0" borderId="1" xfId="0" applyFont="1" applyBorder="1" applyProtection="1"/>
    <xf numFmtId="0" fontId="3" fillId="3" borderId="3" xfId="0" applyFont="1" applyFill="1" applyBorder="1" applyProtection="1"/>
    <xf numFmtId="0" fontId="44" fillId="0" borderId="1" xfId="0" applyFont="1" applyBorder="1" applyAlignment="1" applyProtection="1">
      <alignment vertical="center" wrapText="1"/>
    </xf>
    <xf numFmtId="49" fontId="3" fillId="0" borderId="5" xfId="0" applyNumberFormat="1" applyFont="1" applyBorder="1" applyAlignment="1" applyProtection="1">
      <alignment vertical="center" wrapText="1"/>
    </xf>
    <xf numFmtId="0" fontId="3" fillId="0" borderId="1" xfId="0" applyFont="1" applyBorder="1" applyAlignment="1" applyProtection="1">
      <alignment horizontal="left" vertical="center" wrapText="1"/>
    </xf>
    <xf numFmtId="0" fontId="3" fillId="0" borderId="0" xfId="0" applyFont="1" applyProtection="1"/>
    <xf numFmtId="0" fontId="44" fillId="0" borderId="1" xfId="0" applyFont="1" applyBorder="1" applyAlignment="1" applyProtection="1">
      <alignment vertical="center"/>
    </xf>
    <xf numFmtId="0" fontId="3" fillId="0" borderId="0" xfId="0" applyFont="1" applyAlignment="1" applyProtection="1">
      <alignment vertical="top"/>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45" fillId="17" borderId="2" xfId="0" applyFont="1" applyFill="1" applyBorder="1" applyAlignment="1">
      <alignment horizontal="center" vertical="center"/>
    </xf>
    <xf numFmtId="0" fontId="45" fillId="17" borderId="6" xfId="0" applyFont="1" applyFill="1" applyBorder="1" applyAlignment="1">
      <alignment horizontal="center" vertical="center"/>
    </xf>
    <xf numFmtId="0" fontId="3" fillId="0" borderId="33" xfId="0" applyFont="1" applyBorder="1" applyAlignment="1">
      <alignment horizontal="justify" vertical="center" wrapText="1"/>
    </xf>
    <xf numFmtId="0" fontId="3" fillId="0" borderId="26" xfId="0" applyFont="1" applyBorder="1" applyAlignment="1">
      <alignment vertical="center" wrapText="1"/>
    </xf>
    <xf numFmtId="0" fontId="3" fillId="0" borderId="32" xfId="0" applyFont="1" applyBorder="1" applyAlignment="1">
      <alignment vertical="center" wrapText="1"/>
    </xf>
    <xf numFmtId="0" fontId="46" fillId="0" borderId="32" xfId="0" applyFont="1" applyBorder="1" applyAlignment="1">
      <alignment vertical="center" wrapText="1"/>
    </xf>
    <xf numFmtId="0" fontId="3" fillId="0" borderId="30"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 fillId="0" borderId="28" xfId="0" applyFont="1" applyBorder="1" applyAlignment="1" applyProtection="1">
      <alignment horizontal="justify" vertical="center" wrapText="1"/>
    </xf>
    <xf numFmtId="0" fontId="3" fillId="0" borderId="33" xfId="0" applyFont="1" applyBorder="1" applyAlignment="1" applyProtection="1">
      <alignment horizontal="justify" vertical="center" wrapText="1"/>
    </xf>
    <xf numFmtId="0" fontId="3" fillId="0" borderId="12"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5" xfId="0" applyFont="1" applyBorder="1" applyAlignment="1" applyProtection="1">
      <alignment horizontal="justify" vertical="center" wrapText="1"/>
    </xf>
    <xf numFmtId="0" fontId="3" fillId="0" borderId="22" xfId="0" applyFont="1" applyBorder="1" applyAlignment="1" applyProtection="1">
      <alignment horizontal="justify" vertical="center" wrapText="1"/>
    </xf>
    <xf numFmtId="0" fontId="3" fillId="10" borderId="12" xfId="0" applyFont="1" applyFill="1" applyBorder="1" applyAlignment="1">
      <alignment horizontal="justify" vertical="center" wrapText="1"/>
    </xf>
    <xf numFmtId="0" fontId="3" fillId="10" borderId="22" xfId="0" applyFont="1" applyFill="1" applyBorder="1" applyAlignment="1">
      <alignment horizontal="justify" vertical="center" wrapText="1"/>
    </xf>
    <xf numFmtId="0" fontId="3" fillId="10" borderId="10" xfId="0" applyFont="1" applyFill="1" applyBorder="1" applyAlignment="1">
      <alignment horizontal="justify" vertical="center" wrapText="1"/>
    </xf>
    <xf numFmtId="0" fontId="3" fillId="10" borderId="34" xfId="0" applyFont="1" applyFill="1" applyBorder="1" applyAlignment="1">
      <alignment horizontal="justify" vertical="center" wrapText="1"/>
    </xf>
    <xf numFmtId="0" fontId="3" fillId="10" borderId="13" xfId="0" applyFont="1" applyFill="1" applyBorder="1" applyAlignment="1">
      <alignment horizontal="justify" vertical="center" wrapText="1"/>
    </xf>
    <xf numFmtId="0" fontId="3" fillId="10" borderId="35" xfId="0" applyFont="1" applyFill="1" applyBorder="1" applyAlignment="1">
      <alignment horizontal="justify" vertical="center" wrapText="1"/>
    </xf>
    <xf numFmtId="0" fontId="3" fillId="10" borderId="18" xfId="0" applyFont="1" applyFill="1" applyBorder="1" applyAlignment="1">
      <alignment horizontal="justify" vertical="center" wrapText="1"/>
    </xf>
    <xf numFmtId="0" fontId="0" fillId="10" borderId="13" xfId="0" applyFill="1" applyBorder="1" applyAlignment="1">
      <alignment horizontal="justify" vertical="center"/>
    </xf>
    <xf numFmtId="0" fontId="0" fillId="10" borderId="35" xfId="0" applyFill="1" applyBorder="1" applyAlignment="1">
      <alignment horizontal="justify" vertical="center"/>
    </xf>
    <xf numFmtId="0" fontId="0" fillId="10" borderId="18" xfId="0" applyFill="1" applyBorder="1" applyAlignment="1">
      <alignment horizontal="justify" vertical="center"/>
    </xf>
    <xf numFmtId="0" fontId="0" fillId="10" borderId="22" xfId="0" applyFill="1" applyBorder="1" applyAlignment="1">
      <alignment horizontal="justify" vertical="center"/>
    </xf>
    <xf numFmtId="0" fontId="0" fillId="10" borderId="36" xfId="0" applyFill="1" applyBorder="1" applyAlignment="1">
      <alignment horizontal="justify" vertical="center"/>
    </xf>
    <xf numFmtId="0" fontId="0" fillId="10" borderId="37" xfId="0" applyFill="1" applyBorder="1" applyAlignment="1">
      <alignment horizontal="justify" vertical="center"/>
    </xf>
    <xf numFmtId="0" fontId="0" fillId="10" borderId="38" xfId="0" applyFill="1" applyBorder="1" applyAlignment="1">
      <alignment horizontal="justify" vertical="center"/>
    </xf>
    <xf numFmtId="0" fontId="0" fillId="10" borderId="32" xfId="0" applyFill="1" applyBorder="1" applyAlignment="1">
      <alignment horizontal="justify" vertical="center"/>
    </xf>
    <xf numFmtId="0" fontId="3" fillId="3" borderId="34" xfId="0" applyFont="1" applyFill="1" applyBorder="1" applyAlignment="1">
      <alignment horizontal="justify" vertical="center" wrapText="1"/>
    </xf>
    <xf numFmtId="0" fontId="3" fillId="3" borderId="18" xfId="0" applyFont="1" applyFill="1" applyBorder="1" applyAlignment="1">
      <alignment horizontal="justify" vertical="center" wrapText="1"/>
    </xf>
    <xf numFmtId="0" fontId="3" fillId="0" borderId="34" xfId="0" applyFont="1" applyBorder="1" applyAlignment="1">
      <alignment horizontal="justify" vertical="justify" wrapText="1"/>
    </xf>
    <xf numFmtId="0" fontId="0" fillId="3" borderId="18" xfId="0" applyFill="1" applyBorder="1" applyAlignment="1">
      <alignment horizontal="justify" vertical="center"/>
    </xf>
    <xf numFmtId="0" fontId="0" fillId="3" borderId="22" xfId="0" applyFill="1" applyBorder="1" applyAlignment="1">
      <alignment horizontal="justify" vertical="center"/>
    </xf>
    <xf numFmtId="0" fontId="47" fillId="17" borderId="2" xfId="0" applyFont="1" applyFill="1" applyBorder="1" applyAlignment="1">
      <alignment horizontal="center" vertical="center"/>
    </xf>
    <xf numFmtId="0" fontId="47" fillId="17" borderId="39" xfId="0" applyFont="1" applyFill="1" applyBorder="1" applyAlignment="1">
      <alignment horizontal="center" vertical="center"/>
    </xf>
    <xf numFmtId="0" fontId="48" fillId="0" borderId="0" xfId="0" applyFont="1"/>
    <xf numFmtId="0" fontId="48" fillId="0" borderId="0" xfId="0" applyFont="1" applyAlignment="1">
      <alignment horizontal="justify"/>
    </xf>
    <xf numFmtId="0" fontId="48" fillId="0" borderId="0" xfId="0" applyFont="1" applyAlignment="1">
      <alignment vertical="center"/>
    </xf>
    <xf numFmtId="0" fontId="48" fillId="0" borderId="0" xfId="0" applyFont="1" applyBorder="1" applyAlignment="1">
      <alignment vertical="center" wrapText="1"/>
    </xf>
    <xf numFmtId="0" fontId="48" fillId="0" borderId="0" xfId="0" applyFont="1" applyBorder="1" applyAlignment="1">
      <alignment horizontal="justify" vertical="center" wrapText="1"/>
    </xf>
    <xf numFmtId="0" fontId="48" fillId="0" borderId="0" xfId="0" applyFont="1" applyBorder="1" applyAlignment="1">
      <alignment vertical="center"/>
    </xf>
    <xf numFmtId="0" fontId="48" fillId="0" borderId="0" xfId="0" applyFont="1" applyBorder="1" applyAlignment="1">
      <alignment horizontal="justify" vertical="center"/>
    </xf>
    <xf numFmtId="0" fontId="48" fillId="0" borderId="0" xfId="0" applyFont="1" applyBorder="1" applyAlignment="1">
      <alignment horizontal="left" vertical="center"/>
    </xf>
    <xf numFmtId="0" fontId="47" fillId="17" borderId="39" xfId="0" applyFont="1" applyFill="1" applyBorder="1" applyAlignment="1">
      <alignment horizontal="center" vertical="center" wrapText="1"/>
    </xf>
    <xf numFmtId="0" fontId="48" fillId="0" borderId="0" xfId="0" applyFont="1" applyAlignment="1">
      <alignment vertical="center" wrapText="1"/>
    </xf>
    <xf numFmtId="0" fontId="48" fillId="0" borderId="0" xfId="0" applyFont="1" applyAlignment="1">
      <alignment wrapText="1"/>
    </xf>
    <xf numFmtId="165" fontId="0" fillId="0" borderId="1" xfId="9" applyFont="1" applyBorder="1"/>
    <xf numFmtId="165" fontId="0" fillId="0" borderId="0" xfId="9" applyFont="1" applyBorder="1"/>
    <xf numFmtId="0" fontId="2" fillId="18" borderId="23" xfId="0" applyFont="1" applyFill="1" applyBorder="1" applyAlignment="1"/>
    <xf numFmtId="0" fontId="2" fillId="18" borderId="24" xfId="0" applyFont="1" applyFill="1" applyBorder="1" applyAlignment="1"/>
    <xf numFmtId="165" fontId="4" fillId="15" borderId="26" xfId="9" applyFont="1" applyFill="1" applyBorder="1"/>
    <xf numFmtId="0" fontId="3" fillId="0" borderId="39" xfId="0" applyFont="1" applyBorder="1" applyAlignment="1" applyProtection="1">
      <alignment horizontal="left" wrapText="1"/>
    </xf>
    <xf numFmtId="0" fontId="3" fillId="0" borderId="0" xfId="0" applyFont="1" applyBorder="1" applyAlignment="1" applyProtection="1">
      <alignment horizontal="left" wrapText="1"/>
    </xf>
    <xf numFmtId="43" fontId="3" fillId="0" borderId="0" xfId="1" applyFont="1" applyProtection="1"/>
    <xf numFmtId="0" fontId="3" fillId="0" borderId="0" xfId="0" applyFont="1" applyFill="1" applyProtection="1"/>
    <xf numFmtId="0" fontId="44"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vertical="center" wrapText="1"/>
    </xf>
    <xf numFmtId="0" fontId="48" fillId="0" borderId="0" xfId="0" applyFont="1" applyBorder="1" applyAlignment="1">
      <alignment horizontal="center" vertical="center" wrapText="1"/>
    </xf>
    <xf numFmtId="0" fontId="48" fillId="0" borderId="0" xfId="0" applyFont="1" applyAlignment="1">
      <alignment horizontal="center"/>
    </xf>
    <xf numFmtId="0" fontId="48" fillId="0" borderId="0" xfId="0" applyFont="1" applyAlignment="1">
      <alignment horizontal="center" vertical="center" wrapText="1"/>
    </xf>
    <xf numFmtId="4" fontId="3" fillId="0" borderId="0" xfId="0" applyNumberFormat="1" applyFont="1" applyAlignment="1" applyProtection="1">
      <alignment horizontal="center" vertical="center"/>
      <protection locked="0"/>
    </xf>
    <xf numFmtId="4" fontId="3" fillId="16"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6" xfId="0" applyFont="1" applyBorder="1" applyAlignment="1" applyProtection="1">
      <alignment vertical="center"/>
    </xf>
    <xf numFmtId="49" fontId="3" fillId="0" borderId="6" xfId="0" applyNumberFormat="1" applyFont="1" applyBorder="1" applyAlignment="1" applyProtection="1">
      <alignment vertical="center" wrapText="1"/>
    </xf>
    <xf numFmtId="0" fontId="3" fillId="0" borderId="1" xfId="0" applyFont="1" applyBorder="1" applyAlignment="1" applyProtection="1">
      <alignment vertical="center"/>
    </xf>
    <xf numFmtId="49" fontId="3" fillId="0" borderId="1" xfId="0" applyNumberFormat="1" applyFont="1" applyBorder="1" applyAlignment="1" applyProtection="1">
      <alignment vertical="center" wrapText="1"/>
    </xf>
    <xf numFmtId="0" fontId="3" fillId="0" borderId="1" xfId="0" applyFont="1" applyFill="1" applyBorder="1" applyProtection="1"/>
    <xf numFmtId="0" fontId="44" fillId="0" borderId="1" xfId="0" applyFont="1" applyBorder="1" applyAlignment="1">
      <alignment vertical="center" wrapText="1"/>
    </xf>
    <xf numFmtId="0" fontId="3" fillId="0" borderId="5" xfId="0" applyFont="1" applyFill="1" applyBorder="1" applyAlignment="1" applyProtection="1">
      <alignment horizontal="center" vertical="center"/>
    </xf>
    <xf numFmtId="43" fontId="6" fillId="4" borderId="48" xfId="1" applyFont="1" applyFill="1" applyBorder="1" applyAlignment="1" applyProtection="1">
      <alignment horizontal="center" vertical="center" wrapText="1"/>
      <protection locked="0"/>
    </xf>
    <xf numFmtId="43" fontId="6" fillId="4" borderId="27" xfId="1" applyFont="1" applyFill="1" applyBorder="1" applyAlignment="1" applyProtection="1">
      <alignment horizontal="center" vertical="center" wrapText="1"/>
      <protection locked="0"/>
    </xf>
    <xf numFmtId="0" fontId="5" fillId="0" borderId="29" xfId="0" applyFont="1" applyBorder="1" applyAlignment="1" applyProtection="1">
      <alignment vertical="center"/>
      <protection locked="0"/>
    </xf>
    <xf numFmtId="43" fontId="6" fillId="4" borderId="1" xfId="1" applyFont="1" applyFill="1" applyBorder="1" applyAlignment="1" applyProtection="1">
      <alignment horizontal="center" vertical="center" wrapText="1"/>
      <protection locked="0"/>
    </xf>
    <xf numFmtId="0" fontId="18" fillId="6" borderId="23" xfId="4" applyFont="1" applyFill="1" applyBorder="1" applyAlignment="1" applyProtection="1">
      <alignment horizontal="center" vertical="center"/>
      <protection locked="0"/>
    </xf>
    <xf numFmtId="0" fontId="39" fillId="3" borderId="0" xfId="0" applyFont="1" applyFill="1" applyBorder="1" applyAlignment="1">
      <alignment horizontal="left" vertical="center" wrapText="1"/>
    </xf>
    <xf numFmtId="0" fontId="54" fillId="0" borderId="0" xfId="0" applyFont="1" applyBorder="1" applyAlignment="1">
      <alignment vertical="center" wrapText="1"/>
    </xf>
    <xf numFmtId="0" fontId="0" fillId="0" borderId="0" xfId="0" applyBorder="1" applyProtection="1">
      <protection locked="0"/>
    </xf>
    <xf numFmtId="0" fontId="44" fillId="0" borderId="40" xfId="0" applyFont="1" applyBorder="1" applyAlignment="1" applyProtection="1">
      <alignment vertical="center" wrapText="1"/>
    </xf>
    <xf numFmtId="0" fontId="44" fillId="0" borderId="40" xfId="0" applyFont="1" applyBorder="1" applyAlignment="1" applyProtection="1">
      <alignment vertical="center"/>
    </xf>
    <xf numFmtId="0" fontId="3" fillId="0" borderId="40" xfId="0" applyFont="1" applyBorder="1" applyAlignment="1" applyProtection="1">
      <alignment wrapText="1"/>
    </xf>
    <xf numFmtId="0" fontId="9" fillId="7" borderId="40" xfId="0" applyFont="1" applyFill="1" applyBorder="1" applyAlignment="1" applyProtection="1">
      <alignment horizontal="center" vertical="center"/>
      <protection locked="0"/>
    </xf>
    <xf numFmtId="0" fontId="20" fillId="0" borderId="12" xfId="4" applyFont="1" applyFill="1" applyBorder="1" applyAlignment="1" applyProtection="1">
      <protection locked="0"/>
    </xf>
    <xf numFmtId="0" fontId="14" fillId="3" borderId="12" xfId="4" applyFont="1" applyFill="1" applyBorder="1" applyProtection="1">
      <protection locked="0"/>
    </xf>
    <xf numFmtId="0" fontId="14" fillId="3" borderId="12" xfId="4" applyFont="1" applyFill="1" applyBorder="1" applyAlignment="1" applyProtection="1">
      <alignment horizontal="center" vertical="center"/>
      <protection locked="0"/>
    </xf>
    <xf numFmtId="0" fontId="23" fillId="3" borderId="12" xfId="0" applyFont="1" applyFill="1" applyBorder="1" applyProtection="1">
      <protection locked="0"/>
    </xf>
    <xf numFmtId="0" fontId="0" fillId="0" borderId="1" xfId="0" applyBorder="1" applyProtection="1">
      <protection locked="0"/>
    </xf>
    <xf numFmtId="43" fontId="3" fillId="0" borderId="1" xfId="1" applyFont="1" applyBorder="1" applyAlignment="1" applyProtection="1">
      <alignment horizontal="center" vertical="center" wrapText="1"/>
      <protection locked="0"/>
    </xf>
    <xf numFmtId="0" fontId="46" fillId="0" borderId="0" xfId="0" applyFont="1" applyAlignment="1" applyProtection="1">
      <alignment horizontal="center" vertical="center"/>
      <protection locked="0"/>
    </xf>
    <xf numFmtId="43" fontId="57" fillId="10" borderId="1" xfId="1" applyFont="1" applyFill="1" applyBorder="1" applyAlignment="1" applyProtection="1">
      <alignment horizontal="center" vertical="center" wrapText="1"/>
      <protection locked="0"/>
    </xf>
    <xf numFmtId="43" fontId="0" fillId="0" borderId="1" xfId="1" applyFont="1" applyBorder="1" applyProtection="1">
      <protection locked="0"/>
    </xf>
    <xf numFmtId="43" fontId="2" fillId="6" borderId="31" xfId="1" applyFont="1" applyFill="1" applyBorder="1" applyAlignment="1">
      <alignment horizontal="center"/>
    </xf>
    <xf numFmtId="43" fontId="2" fillId="6" borderId="6" xfId="1" applyFont="1" applyFill="1" applyBorder="1" applyAlignment="1">
      <alignment horizontal="center"/>
    </xf>
    <xf numFmtId="43" fontId="2" fillId="6" borderId="5" xfId="1" applyFont="1" applyFill="1" applyBorder="1" applyAlignment="1">
      <alignment horizontal="center" vertical="center"/>
    </xf>
    <xf numFmtId="43" fontId="2" fillId="6" borderId="1" xfId="1" applyFont="1" applyFill="1" applyBorder="1" applyAlignment="1">
      <alignment horizontal="center" vertical="center"/>
    </xf>
    <xf numFmtId="43" fontId="2" fillId="6" borderId="27" xfId="1" applyFont="1" applyFill="1" applyBorder="1" applyAlignment="1">
      <alignment horizontal="center" vertical="center"/>
    </xf>
    <xf numFmtId="43" fontId="2" fillId="13" borderId="5" xfId="1" applyFont="1" applyFill="1" applyBorder="1" applyAlignment="1">
      <alignment horizontal="center" vertical="center"/>
    </xf>
    <xf numFmtId="43" fontId="2" fillId="13" borderId="1" xfId="1" applyFont="1" applyFill="1" applyBorder="1" applyAlignment="1">
      <alignment horizontal="center" vertical="center"/>
    </xf>
    <xf numFmtId="44" fontId="2" fillId="6" borderId="6" xfId="2" applyFont="1" applyFill="1" applyBorder="1" applyAlignment="1">
      <alignment horizontal="center"/>
    </xf>
    <xf numFmtId="44" fontId="2" fillId="13" borderId="1" xfId="2" applyFont="1" applyFill="1" applyBorder="1" applyAlignment="1">
      <alignment horizontal="center" vertical="center"/>
    </xf>
    <xf numFmtId="43" fontId="50" fillId="15" borderId="26" xfId="1" applyFont="1" applyFill="1" applyBorder="1" applyAlignment="1"/>
    <xf numFmtId="43" fontId="4" fillId="15" borderId="26" xfId="1" applyFont="1" applyFill="1" applyBorder="1"/>
    <xf numFmtId="43" fontId="27" fillId="0" borderId="1" xfId="1" applyFont="1" applyBorder="1" applyAlignment="1" applyProtection="1">
      <alignment horizontal="center"/>
      <protection locked="0"/>
    </xf>
    <xf numFmtId="43" fontId="32" fillId="15" borderId="1" xfId="1" applyFont="1" applyFill="1" applyBorder="1" applyAlignment="1">
      <alignment horizontal="center" vertical="center"/>
    </xf>
    <xf numFmtId="43" fontId="2" fillId="3" borderId="1" xfId="1" applyFont="1" applyFill="1" applyBorder="1"/>
    <xf numFmtId="0" fontId="3" fillId="0" borderId="0" xfId="0" applyFont="1" applyFill="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43" fontId="56" fillId="19" borderId="1" xfId="1" applyNumberFormat="1" applyFont="1" applyFill="1" applyBorder="1" applyAlignment="1" applyProtection="1">
      <alignment horizontal="center" vertical="center" wrapText="1"/>
      <protection locked="0"/>
    </xf>
    <xf numFmtId="0" fontId="0" fillId="3" borderId="0" xfId="0" applyFill="1" applyProtection="1"/>
    <xf numFmtId="0" fontId="59" fillId="0" borderId="0" xfId="0" applyFont="1" applyFill="1" applyAlignment="1" applyProtection="1">
      <alignment vertical="center"/>
    </xf>
    <xf numFmtId="14" fontId="36" fillId="3" borderId="21" xfId="0" applyNumberFormat="1" applyFont="1" applyFill="1" applyBorder="1" applyAlignment="1" applyProtection="1">
      <alignment vertical="center"/>
    </xf>
    <xf numFmtId="0" fontId="36" fillId="3" borderId="33" xfId="0" applyFont="1" applyFill="1" applyBorder="1" applyAlignment="1" applyProtection="1">
      <alignment horizontal="center" vertical="center"/>
    </xf>
    <xf numFmtId="0" fontId="36" fillId="3" borderId="55" xfId="0" applyFont="1" applyFill="1" applyBorder="1" applyAlignment="1" applyProtection="1">
      <alignment horizontal="center" vertical="center"/>
    </xf>
    <xf numFmtId="0" fontId="36" fillId="3" borderId="56" xfId="0" applyFont="1" applyFill="1" applyBorder="1" applyAlignment="1" applyProtection="1">
      <alignment horizontal="center" vertical="center"/>
    </xf>
    <xf numFmtId="167" fontId="46" fillId="3" borderId="27" xfId="0" applyNumberFormat="1" applyFont="1" applyFill="1" applyBorder="1" applyAlignment="1" applyProtection="1">
      <alignment horizontal="center" vertical="center"/>
    </xf>
    <xf numFmtId="167" fontId="46" fillId="3" borderId="7" xfId="0" applyNumberFormat="1" applyFont="1" applyFill="1" applyBorder="1" applyAlignment="1" applyProtection="1">
      <alignment horizontal="center" vertical="center"/>
    </xf>
    <xf numFmtId="44" fontId="57" fillId="3" borderId="58" xfId="10" applyFont="1" applyFill="1" applyBorder="1" applyAlignment="1" applyProtection="1">
      <alignment vertical="center"/>
    </xf>
    <xf numFmtId="0" fontId="46" fillId="3" borderId="40" xfId="0" applyFont="1" applyFill="1" applyBorder="1" applyAlignment="1" applyProtection="1">
      <alignment vertical="center" wrapText="1"/>
    </xf>
    <xf numFmtId="167" fontId="46" fillId="3" borderId="44" xfId="0" applyNumberFormat="1" applyFont="1" applyFill="1" applyBorder="1" applyAlignment="1" applyProtection="1">
      <alignment vertical="center"/>
    </xf>
    <xf numFmtId="167" fontId="46" fillId="3" borderId="5" xfId="0" applyNumberFormat="1" applyFont="1" applyFill="1" applyBorder="1" applyAlignment="1" applyProtection="1">
      <alignment vertical="center"/>
    </xf>
    <xf numFmtId="167" fontId="46" fillId="3" borderId="1" xfId="0" applyNumberFormat="1" applyFont="1" applyFill="1" applyBorder="1" applyAlignment="1" applyProtection="1">
      <alignment vertical="center"/>
    </xf>
    <xf numFmtId="44" fontId="57" fillId="3" borderId="44" xfId="10" applyFont="1" applyFill="1" applyBorder="1" applyAlignment="1" applyProtection="1">
      <alignment vertical="center"/>
    </xf>
    <xf numFmtId="44" fontId="46" fillId="4" borderId="5" xfId="10" applyFont="1" applyFill="1" applyBorder="1" applyAlignment="1" applyProtection="1">
      <alignment vertical="center"/>
      <protection locked="0"/>
    </xf>
    <xf numFmtId="44" fontId="46" fillId="4" borderId="1" xfId="10" applyFont="1" applyFill="1" applyBorder="1" applyAlignment="1" applyProtection="1">
      <alignment vertical="center"/>
      <protection locked="0"/>
    </xf>
    <xf numFmtId="0" fontId="60" fillId="3" borderId="59" xfId="0" applyFont="1" applyFill="1" applyBorder="1" applyAlignment="1" applyProtection="1">
      <alignment vertical="center" wrapText="1"/>
    </xf>
    <xf numFmtId="167" fontId="60" fillId="4" borderId="60" xfId="0" applyNumberFormat="1" applyFont="1" applyFill="1" applyBorder="1" applyAlignment="1" applyProtection="1">
      <alignment vertical="center"/>
      <protection locked="0"/>
    </xf>
    <xf numFmtId="44" fontId="60" fillId="3" borderId="31" xfId="10" applyFont="1" applyFill="1" applyBorder="1" applyAlignment="1" applyProtection="1">
      <alignment vertical="center"/>
      <protection locked="0"/>
    </xf>
    <xf numFmtId="44" fontId="60" fillId="3" borderId="6" xfId="10" applyFont="1" applyFill="1" applyBorder="1" applyAlignment="1" applyProtection="1">
      <alignment vertical="center"/>
      <protection locked="0"/>
    </xf>
    <xf numFmtId="44" fontId="61" fillId="3" borderId="60" xfId="10" applyFont="1" applyFill="1" applyBorder="1" applyAlignment="1" applyProtection="1">
      <alignment vertical="center"/>
    </xf>
    <xf numFmtId="0" fontId="57" fillId="3" borderId="51" xfId="0" applyFont="1" applyFill="1" applyBorder="1" applyAlignment="1" applyProtection="1">
      <alignment vertical="center" wrapText="1"/>
    </xf>
    <xf numFmtId="167" fontId="46" fillId="3" borderId="53" xfId="0" applyNumberFormat="1" applyFont="1" applyFill="1" applyBorder="1" applyAlignment="1" applyProtection="1">
      <alignment vertical="center"/>
    </xf>
    <xf numFmtId="44" fontId="46" fillId="3" borderId="28" xfId="10" applyFont="1" applyFill="1" applyBorder="1" applyAlignment="1" applyProtection="1">
      <alignment vertical="center"/>
    </xf>
    <xf numFmtId="44" fontId="46" fillId="3" borderId="52" xfId="10" applyFont="1" applyFill="1" applyBorder="1" applyAlignment="1" applyProtection="1">
      <alignment vertical="center"/>
    </xf>
    <xf numFmtId="44" fontId="57" fillId="3" borderId="53" xfId="10" applyFont="1" applyFill="1" applyBorder="1" applyAlignment="1" applyProtection="1">
      <alignment vertical="center"/>
    </xf>
    <xf numFmtId="167" fontId="0" fillId="3" borderId="0" xfId="0" applyNumberFormat="1" applyFill="1" applyProtection="1"/>
    <xf numFmtId="43" fontId="34" fillId="3" borderId="0" xfId="11" applyFont="1" applyFill="1" applyProtection="1"/>
    <xf numFmtId="168" fontId="34" fillId="3" borderId="0" xfId="0" applyNumberFormat="1" applyFont="1" applyFill="1" applyProtection="1"/>
    <xf numFmtId="0" fontId="34" fillId="3" borderId="0" xfId="0" applyFont="1" applyFill="1" applyProtection="1"/>
    <xf numFmtId="14" fontId="34" fillId="3" borderId="0" xfId="0" applyNumberFormat="1" applyFont="1" applyFill="1" applyAlignment="1" applyProtection="1">
      <alignment horizontal="left" vertical="center"/>
    </xf>
    <xf numFmtId="165" fontId="34" fillId="3" borderId="0" xfId="0" applyNumberFormat="1" applyFont="1" applyFill="1" applyProtection="1"/>
    <xf numFmtId="2" fontId="34" fillId="3" borderId="0" xfId="0" applyNumberFormat="1" applyFont="1" applyFill="1" applyAlignment="1" applyProtection="1">
      <alignment vertical="center"/>
    </xf>
    <xf numFmtId="0" fontId="2" fillId="3" borderId="0" xfId="0" applyFont="1" applyFill="1" applyProtection="1"/>
    <xf numFmtId="0" fontId="34" fillId="3" borderId="0" xfId="0" applyFont="1" applyFill="1" applyBorder="1" applyAlignment="1" applyProtection="1">
      <alignment vertical="center"/>
    </xf>
    <xf numFmtId="0" fontId="0" fillId="3" borderId="0" xfId="0" applyFill="1" applyBorder="1" applyProtection="1"/>
    <xf numFmtId="0" fontId="0" fillId="3" borderId="0" xfId="0" applyFill="1" applyBorder="1" applyAlignment="1" applyProtection="1"/>
    <xf numFmtId="0" fontId="36" fillId="3" borderId="0" xfId="0" applyFont="1" applyFill="1" applyBorder="1" applyAlignment="1" applyProtection="1">
      <alignment vertical="center"/>
    </xf>
    <xf numFmtId="44" fontId="0" fillId="3" borderId="0" xfId="0" applyNumberFormat="1" applyFill="1" applyProtection="1"/>
    <xf numFmtId="0" fontId="0" fillId="0" borderId="0" xfId="0" applyFill="1" applyProtection="1"/>
    <xf numFmtId="14" fontId="36" fillId="0" borderId="21" xfId="0" applyNumberFormat="1" applyFont="1" applyFill="1" applyBorder="1" applyAlignment="1" applyProtection="1">
      <alignment vertical="center"/>
    </xf>
    <xf numFmtId="14" fontId="36" fillId="0" borderId="21" xfId="0" applyNumberFormat="1" applyFont="1" applyFill="1" applyBorder="1" applyAlignment="1" applyProtection="1">
      <alignment vertical="center"/>
      <protection locked="0"/>
    </xf>
    <xf numFmtId="0" fontId="46" fillId="0" borderId="57" xfId="0" applyFont="1" applyFill="1" applyBorder="1" applyAlignment="1" applyProtection="1">
      <alignment vertical="center" wrapText="1"/>
      <protection locked="0"/>
    </xf>
    <xf numFmtId="167" fontId="46" fillId="0" borderId="58" xfId="0" applyNumberFormat="1" applyFont="1" applyFill="1" applyBorder="1" applyAlignment="1" applyProtection="1">
      <alignment horizontal="center" vertical="center"/>
      <protection locked="0"/>
    </xf>
    <xf numFmtId="14" fontId="34" fillId="0" borderId="0" xfId="0" applyNumberFormat="1" applyFont="1" applyFill="1" applyAlignment="1" applyProtection="1">
      <alignment horizontal="left" vertical="center"/>
      <protection locked="0"/>
    </xf>
    <xf numFmtId="0" fontId="18" fillId="6" borderId="23" xfId="4" applyFont="1" applyFill="1" applyBorder="1" applyAlignment="1" applyProtection="1">
      <alignment horizontal="center" vertical="center"/>
      <protection locked="0"/>
    </xf>
    <xf numFmtId="0" fontId="18" fillId="6" borderId="24" xfId="4" applyFont="1" applyFill="1" applyBorder="1" applyAlignment="1" applyProtection="1">
      <alignment horizontal="center" vertical="center"/>
      <protection locked="0"/>
    </xf>
    <xf numFmtId="0" fontId="18" fillId="6" borderId="25" xfId="4" applyFont="1" applyFill="1" applyBorder="1" applyAlignment="1" applyProtection="1">
      <alignment horizontal="center" vertical="center"/>
      <protection locked="0"/>
    </xf>
    <xf numFmtId="0" fontId="20" fillId="3" borderId="1" xfId="4" applyFont="1" applyFill="1" applyBorder="1" applyAlignment="1" applyProtection="1">
      <alignment horizontal="left" vertical="center" wrapText="1"/>
    </xf>
    <xf numFmtId="165" fontId="24" fillId="7" borderId="49" xfId="0" applyNumberFormat="1" applyFont="1" applyFill="1" applyBorder="1" applyAlignment="1" applyProtection="1">
      <alignment horizontal="center" vertical="center"/>
      <protection locked="0"/>
    </xf>
    <xf numFmtId="165" fontId="24" fillId="7" borderId="4" xfId="0" applyNumberFormat="1" applyFont="1" applyFill="1" applyBorder="1" applyAlignment="1" applyProtection="1">
      <alignment horizontal="center" vertical="center"/>
      <protection locked="0"/>
    </xf>
    <xf numFmtId="165" fontId="24" fillId="7" borderId="5" xfId="0" applyNumberFormat="1" applyFont="1" applyFill="1" applyBorder="1" applyAlignment="1" applyProtection="1">
      <alignment horizontal="center" vertical="center"/>
      <protection locked="0"/>
    </xf>
    <xf numFmtId="0" fontId="8" fillId="3" borderId="0" xfId="0" applyFont="1" applyFill="1" applyBorder="1" applyAlignment="1" applyProtection="1">
      <alignment horizontal="center"/>
      <protection locked="0"/>
    </xf>
    <xf numFmtId="0" fontId="19" fillId="3" borderId="14" xfId="4" applyFont="1" applyFill="1" applyBorder="1" applyAlignment="1" applyProtection="1">
      <alignment horizontal="center" vertical="center"/>
      <protection locked="0"/>
    </xf>
    <xf numFmtId="0" fontId="19" fillId="3" borderId="15" xfId="4" applyFont="1" applyFill="1" applyBorder="1" applyAlignment="1" applyProtection="1">
      <alignment horizontal="center" vertical="center"/>
      <protection locked="0"/>
    </xf>
    <xf numFmtId="0" fontId="19" fillId="3" borderId="3" xfId="4" applyFont="1" applyFill="1" applyBorder="1" applyAlignment="1" applyProtection="1">
      <alignment horizontal="center" vertical="center"/>
      <protection locked="0"/>
    </xf>
    <xf numFmtId="0" fontId="19" fillId="3" borderId="4" xfId="4" applyFont="1" applyFill="1" applyBorder="1" applyAlignment="1" applyProtection="1">
      <alignment horizontal="center" vertical="center"/>
      <protection locked="0"/>
    </xf>
    <xf numFmtId="0" fontId="19" fillId="3" borderId="13" xfId="4" applyFont="1" applyFill="1" applyBorder="1" applyAlignment="1" applyProtection="1">
      <alignment horizontal="center" vertical="center"/>
      <protection locked="0"/>
    </xf>
    <xf numFmtId="0" fontId="19" fillId="3" borderId="1" xfId="4"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protection locked="0"/>
    </xf>
    <xf numFmtId="0" fontId="12" fillId="5" borderId="49"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5" borderId="13" xfId="0" applyFont="1" applyFill="1" applyBorder="1" applyAlignment="1" applyProtection="1">
      <alignment horizontal="center" vertical="center"/>
      <protection locked="0"/>
    </xf>
    <xf numFmtId="1" fontId="19" fillId="3" borderId="3" xfId="4" applyNumberFormat="1" applyFont="1" applyFill="1" applyBorder="1" applyAlignment="1" applyProtection="1">
      <alignment horizontal="center" vertical="center"/>
      <protection locked="0"/>
    </xf>
    <xf numFmtId="1" fontId="19" fillId="3" borderId="4" xfId="4" applyNumberFormat="1" applyFont="1" applyFill="1" applyBorder="1" applyAlignment="1" applyProtection="1">
      <alignment horizontal="center" vertical="center"/>
      <protection locked="0"/>
    </xf>
    <xf numFmtId="1" fontId="19" fillId="3" borderId="13" xfId="4"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8" fillId="3" borderId="0" xfId="0" applyFont="1" applyFill="1" applyBorder="1" applyAlignment="1" applyProtection="1">
      <alignment horizontal="center" vertical="center"/>
    </xf>
    <xf numFmtId="0" fontId="59" fillId="0" borderId="0" xfId="0" applyFont="1" applyFill="1" applyAlignment="1" applyProtection="1">
      <alignment horizontal="center" vertical="center"/>
      <protection locked="0"/>
    </xf>
    <xf numFmtId="0" fontId="36" fillId="3" borderId="50" xfId="0" applyFont="1" applyFill="1" applyBorder="1" applyAlignment="1" applyProtection="1">
      <alignment horizontal="center" vertical="center"/>
    </xf>
    <xf numFmtId="0" fontId="36" fillId="3" borderId="54" xfId="0" applyFont="1" applyFill="1" applyBorder="1" applyAlignment="1" applyProtection="1">
      <alignment horizontal="center" vertical="center"/>
    </xf>
    <xf numFmtId="0" fontId="36" fillId="3" borderId="41" xfId="0" applyFont="1" applyFill="1" applyBorder="1" applyAlignment="1" applyProtection="1">
      <alignment horizontal="center" vertical="center" wrapText="1"/>
    </xf>
    <xf numFmtId="0" fontId="36" fillId="3" borderId="45" xfId="0" applyFont="1" applyFill="1" applyBorder="1" applyAlignment="1" applyProtection="1">
      <alignment horizontal="center" vertical="center" wrapText="1"/>
    </xf>
    <xf numFmtId="0" fontId="36" fillId="3" borderId="43" xfId="0" applyFont="1" applyFill="1" applyBorder="1" applyAlignment="1" applyProtection="1">
      <alignment horizontal="center" vertical="center" wrapText="1"/>
    </xf>
    <xf numFmtId="0" fontId="36" fillId="3" borderId="47" xfId="0" applyFont="1" applyFill="1" applyBorder="1" applyAlignment="1" applyProtection="1">
      <alignment horizontal="center" vertical="center" wrapText="1"/>
    </xf>
    <xf numFmtId="0" fontId="36" fillId="3" borderId="51" xfId="0" applyFont="1" applyFill="1" applyBorder="1" applyAlignment="1" applyProtection="1">
      <alignment horizontal="center" vertical="center"/>
    </xf>
    <xf numFmtId="0" fontId="36" fillId="3" borderId="52" xfId="0" applyFont="1" applyFill="1" applyBorder="1" applyAlignment="1" applyProtection="1">
      <alignment horizontal="center" vertical="center"/>
    </xf>
    <xf numFmtId="0" fontId="36" fillId="3" borderId="53" xfId="0" applyFont="1" applyFill="1" applyBorder="1" applyAlignment="1" applyProtection="1">
      <alignment horizontal="center" vertical="center"/>
    </xf>
    <xf numFmtId="0" fontId="36" fillId="0" borderId="0" xfId="0" applyFont="1" applyFill="1" applyBorder="1" applyAlignment="1" applyProtection="1">
      <alignment horizontal="center" vertical="center"/>
      <protection locked="0"/>
    </xf>
    <xf numFmtId="0" fontId="36" fillId="3" borderId="0" xfId="0" applyFont="1" applyFill="1" applyBorder="1" applyAlignment="1" applyProtection="1">
      <alignment horizontal="center" vertical="center"/>
    </xf>
    <xf numFmtId="0" fontId="36" fillId="3" borderId="16" xfId="0" applyFont="1" applyFill="1" applyBorder="1" applyAlignment="1" applyProtection="1">
      <alignment horizontal="center" vertical="center"/>
    </xf>
    <xf numFmtId="0" fontId="36" fillId="3" borderId="49" xfId="0" applyFont="1" applyFill="1" applyBorder="1" applyAlignment="1" applyProtection="1">
      <alignment horizontal="center" vertical="center"/>
    </xf>
    <xf numFmtId="0" fontId="36" fillId="3" borderId="0" xfId="0" applyFont="1" applyFill="1" applyAlignment="1" applyProtection="1">
      <alignment horizontal="center" vertical="center"/>
    </xf>
    <xf numFmtId="0" fontId="36" fillId="3" borderId="0" xfId="0" applyFont="1" applyFill="1" applyAlignment="1" applyProtection="1">
      <alignment horizontal="left" vertical="center"/>
    </xf>
    <xf numFmtId="0" fontId="34" fillId="3" borderId="17" xfId="0" applyFont="1" applyFill="1" applyBorder="1" applyAlignment="1" applyProtection="1">
      <alignment horizontal="center" vertical="center"/>
    </xf>
    <xf numFmtId="0" fontId="34" fillId="0" borderId="14" xfId="0" applyFont="1" applyFill="1" applyBorder="1" applyAlignment="1" applyProtection="1">
      <alignment horizontal="center" vertical="center"/>
      <protection locked="0"/>
    </xf>
    <xf numFmtId="0" fontId="34" fillId="3" borderId="14" xfId="0" applyFont="1" applyFill="1" applyBorder="1" applyAlignment="1" applyProtection="1">
      <alignment horizontal="center" vertical="center"/>
    </xf>
    <xf numFmtId="0" fontId="13" fillId="3" borderId="0" xfId="4" applyFill="1" applyAlignment="1" applyProtection="1">
      <alignment horizontal="center"/>
      <protection locked="0"/>
    </xf>
    <xf numFmtId="0" fontId="35" fillId="3" borderId="17" xfId="6" applyFont="1" applyFill="1" applyBorder="1" applyAlignment="1">
      <alignment horizontal="center" vertical="center" wrapText="1"/>
    </xf>
    <xf numFmtId="0" fontId="35" fillId="3" borderId="27" xfId="6" applyFont="1" applyFill="1" applyBorder="1" applyAlignment="1">
      <alignment horizontal="center" vertical="center" wrapText="1"/>
    </xf>
    <xf numFmtId="0" fontId="2" fillId="6" borderId="3" xfId="6" applyFont="1" applyFill="1" applyBorder="1" applyAlignment="1">
      <alignment horizontal="center"/>
    </xf>
    <xf numFmtId="0" fontId="2" fillId="6" borderId="4" xfId="6" applyFont="1" applyFill="1" applyBorder="1" applyAlignment="1">
      <alignment horizontal="center"/>
    </xf>
    <xf numFmtId="0" fontId="2" fillId="6" borderId="5" xfId="6" applyFont="1" applyFill="1" applyBorder="1" applyAlignment="1">
      <alignment horizontal="center"/>
    </xf>
    <xf numFmtId="0" fontId="36" fillId="0" borderId="1" xfId="6" applyFont="1" applyBorder="1" applyAlignment="1">
      <alignment horizontal="center" vertical="center" wrapText="1"/>
    </xf>
    <xf numFmtId="0" fontId="29" fillId="9" borderId="0" xfId="4" applyFont="1" applyFill="1" applyAlignment="1" applyProtection="1">
      <alignment horizontal="center" wrapText="1"/>
    </xf>
    <xf numFmtId="0" fontId="28" fillId="3" borderId="0" xfId="4" applyFont="1" applyFill="1" applyAlignment="1" applyProtection="1">
      <alignment horizontal="center" vertical="center" wrapText="1"/>
    </xf>
    <xf numFmtId="0" fontId="39" fillId="3" borderId="0" xfId="0" applyFont="1" applyFill="1" applyBorder="1" applyAlignment="1">
      <alignment horizontal="left" vertical="center" wrapText="1"/>
    </xf>
    <xf numFmtId="0" fontId="2" fillId="6" borderId="41" xfId="0" applyFont="1" applyFill="1" applyBorder="1" applyAlignment="1">
      <alignment horizontal="center"/>
    </xf>
    <xf numFmtId="0" fontId="2" fillId="6" borderId="42" xfId="0" applyFont="1" applyFill="1" applyBorder="1" applyAlignment="1">
      <alignment horizontal="center"/>
    </xf>
    <xf numFmtId="0" fontId="2" fillId="6" borderId="43" xfId="0" applyFont="1" applyFill="1" applyBorder="1" applyAlignment="1">
      <alignment horizontal="center"/>
    </xf>
    <xf numFmtId="0" fontId="2" fillId="6" borderId="40"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44"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13" borderId="45" xfId="0" applyFont="1" applyFill="1" applyBorder="1" applyAlignment="1">
      <alignment horizontal="center" vertical="center"/>
    </xf>
    <xf numFmtId="0" fontId="2" fillId="13" borderId="46" xfId="0" applyFont="1" applyFill="1" applyBorder="1" applyAlignment="1">
      <alignment horizontal="center" vertical="center"/>
    </xf>
    <xf numFmtId="0" fontId="2" fillId="13" borderId="47" xfId="0" applyFont="1" applyFill="1" applyBorder="1" applyAlignment="1">
      <alignment horizontal="center" vertical="center"/>
    </xf>
    <xf numFmtId="0" fontId="42" fillId="3" borderId="17" xfId="0" applyFont="1" applyFill="1" applyBorder="1" applyAlignment="1">
      <alignment horizontal="center"/>
    </xf>
    <xf numFmtId="0" fontId="39" fillId="3" borderId="29" xfId="0" applyFont="1" applyFill="1" applyBorder="1" applyAlignment="1">
      <alignment horizontal="left" vertical="center" wrapText="1"/>
    </xf>
    <xf numFmtId="0" fontId="39" fillId="3" borderId="11" xfId="0" applyFont="1" applyFill="1" applyBorder="1" applyAlignment="1">
      <alignment horizontal="left" vertical="center" wrapText="1"/>
    </xf>
    <xf numFmtId="0" fontId="39" fillId="3" borderId="32" xfId="0" applyFont="1" applyFill="1" applyBorder="1" applyAlignment="1">
      <alignment horizontal="left" vertical="center" wrapText="1"/>
    </xf>
    <xf numFmtId="0" fontId="2" fillId="6" borderId="5" xfId="0" applyFont="1" applyFill="1" applyBorder="1" applyAlignment="1">
      <alignment horizontal="center"/>
    </xf>
    <xf numFmtId="0" fontId="2" fillId="6" borderId="1" xfId="0" applyFont="1" applyFill="1" applyBorder="1" applyAlignment="1">
      <alignment horizontal="center"/>
    </xf>
    <xf numFmtId="0" fontId="2" fillId="13" borderId="5" xfId="0" applyFont="1" applyFill="1" applyBorder="1" applyAlignment="1">
      <alignment horizontal="center" vertical="center"/>
    </xf>
    <xf numFmtId="0" fontId="2" fillId="13" borderId="1" xfId="0" applyFont="1" applyFill="1" applyBorder="1" applyAlignment="1">
      <alignment horizontal="center" vertic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27" fillId="3" borderId="0" xfId="4" applyFont="1" applyFill="1" applyAlignment="1" applyProtection="1">
      <alignment horizontal="center"/>
      <protection locked="0"/>
    </xf>
    <xf numFmtId="0" fontId="40" fillId="3" borderId="0" xfId="4" applyFont="1" applyFill="1" applyAlignment="1" applyProtection="1">
      <alignment horizontal="center" vertical="center" wrapText="1"/>
    </xf>
    <xf numFmtId="0" fontId="40" fillId="3" borderId="0" xfId="4" applyFont="1" applyFill="1" applyAlignment="1" applyProtection="1">
      <alignment horizontal="center" vertical="center"/>
    </xf>
    <xf numFmtId="0" fontId="41" fillId="14" borderId="1" xfId="8" applyFont="1" applyFill="1" applyBorder="1" applyAlignment="1">
      <alignment horizontal="center" vertical="center" wrapText="1"/>
    </xf>
    <xf numFmtId="0" fontId="41" fillId="3" borderId="3" xfId="4" applyFont="1" applyFill="1" applyBorder="1" applyAlignment="1" applyProtection="1">
      <alignment horizontal="center" vertical="center"/>
    </xf>
    <xf numFmtId="0" fontId="41" fillId="3" borderId="4" xfId="4" applyFont="1" applyFill="1" applyBorder="1" applyAlignment="1" applyProtection="1">
      <alignment horizontal="center" vertical="center"/>
    </xf>
    <xf numFmtId="0" fontId="41" fillId="3" borderId="5" xfId="4" applyFont="1" applyFill="1" applyBorder="1" applyAlignment="1" applyProtection="1">
      <alignment horizontal="center" vertical="center"/>
    </xf>
    <xf numFmtId="0" fontId="41" fillId="2" borderId="1" xfId="8" applyFont="1" applyFill="1" applyBorder="1" applyAlignment="1">
      <alignment horizontal="center" vertical="center" wrapText="1"/>
    </xf>
    <xf numFmtId="0" fontId="30" fillId="9" borderId="0" xfId="4" applyFont="1" applyFill="1" applyAlignment="1" applyProtection="1">
      <alignment horizontal="center" vertical="center" wrapText="1"/>
    </xf>
    <xf numFmtId="0" fontId="2" fillId="0" borderId="1" xfId="0" applyFont="1" applyBorder="1" applyAlignment="1">
      <alignment horizontal="center"/>
    </xf>
    <xf numFmtId="14" fontId="2" fillId="0" borderId="1" xfId="0" applyNumberFormat="1" applyFont="1" applyBorder="1" applyAlignment="1">
      <alignment horizontal="center"/>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2" fillId="0" borderId="1" xfId="0" applyFont="1" applyBorder="1" applyAlignment="1">
      <alignment horizontal="left"/>
    </xf>
    <xf numFmtId="0" fontId="2" fillId="0" borderId="0" xfId="0" applyFont="1" applyAlignment="1">
      <alignment horizontal="center"/>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53" fillId="0" borderId="23" xfId="0" applyFont="1" applyBorder="1" applyAlignment="1" applyProtection="1">
      <alignment horizontal="left" wrapText="1"/>
    </xf>
    <xf numFmtId="0" fontId="53" fillId="0" borderId="24" xfId="0" applyFont="1" applyBorder="1" applyAlignment="1" applyProtection="1">
      <alignment horizontal="left" wrapText="1"/>
    </xf>
    <xf numFmtId="0" fontId="53" fillId="0" borderId="25" xfId="0" applyFont="1" applyBorder="1" applyAlignment="1" applyProtection="1">
      <alignment horizontal="left" wrapText="1"/>
    </xf>
    <xf numFmtId="0" fontId="47" fillId="7" borderId="21" xfId="0" applyFont="1" applyFill="1" applyBorder="1" applyAlignment="1">
      <alignment horizont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2" xfId="0" applyFont="1" applyBorder="1" applyAlignment="1">
      <alignment horizontal="left" vertical="center"/>
    </xf>
  </cellXfs>
  <cellStyles count="14">
    <cellStyle name="Excel Built-in Normal" xfId="4"/>
    <cellStyle name="Excel Built-in Normal 2" xfId="12"/>
    <cellStyle name="Millares" xfId="1" builtinId="3"/>
    <cellStyle name="Millares 2" xfId="7"/>
    <cellStyle name="Millares 3" xfId="11"/>
    <cellStyle name="Moneda" xfId="2" builtinId="4"/>
    <cellStyle name="Moneda 2" xfId="9"/>
    <cellStyle name="Moneda 2 2" xfId="10"/>
    <cellStyle name="Moneda 3" xfId="13"/>
    <cellStyle name="Normal" xfId="0" builtinId="0"/>
    <cellStyle name="Normal 19" xfId="6"/>
    <cellStyle name="Normal 2" xfId="5"/>
    <cellStyle name="Normal 20" xfId="8"/>
    <cellStyle name="Porcentaje" xfId="3" builtinId="5"/>
  </cellStyles>
  <dxfs count="29">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center" textRotation="0" wrapText="0" indent="0" justifyLastLine="0" shrinkToFit="0" readingOrder="0"/>
    </dxf>
    <dxf>
      <border outline="0">
        <right style="thin">
          <color indexed="64"/>
        </right>
        <top style="thin">
          <color indexed="64"/>
        </top>
        <bottom style="medium">
          <color indexed="64"/>
        </bottom>
      </border>
    </dxf>
    <dxf>
      <font>
        <strike val="0"/>
        <outline val="0"/>
        <shadow val="0"/>
        <u val="none"/>
        <vertAlign val="baseline"/>
        <sz val="14"/>
        <name val="Calibri"/>
      </font>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4"/>
        <color rgb="FF000000"/>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DCEF7"/>
      <color rgb="FFC5D3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174670</xdr:colOff>
      <xdr:row>4</xdr:row>
      <xdr:rowOff>19050</xdr:rowOff>
    </xdr:from>
    <xdr:to>
      <xdr:col>4</xdr:col>
      <xdr:colOff>1577938</xdr:colOff>
      <xdr:row>6</xdr:row>
      <xdr:rowOff>285750</xdr:rowOff>
    </xdr:to>
    <xdr:pic>
      <xdr:nvPicPr>
        <xdr:cNvPr id="2" name="Picture 13" descr="logotipo_ministerio_deporte_ecuado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56070" y="400050"/>
          <a:ext cx="3070143" cy="1114425"/>
        </a:xfrm>
        <a:prstGeom prst="rect">
          <a:avLst/>
        </a:prstGeom>
        <a:noFill/>
        <a:ln w="9525">
          <a:noFill/>
          <a:miter lim="800000"/>
          <a:headEnd/>
          <a:tailEnd/>
        </a:ln>
      </xdr:spPr>
    </xdr:pic>
    <xdr:clientData/>
  </xdr:twoCellAnchor>
  <xdr:twoCellAnchor>
    <xdr:from>
      <xdr:col>4</xdr:col>
      <xdr:colOff>440747</xdr:colOff>
      <xdr:row>60</xdr:row>
      <xdr:rowOff>18212</xdr:rowOff>
    </xdr:from>
    <xdr:to>
      <xdr:col>6</xdr:col>
      <xdr:colOff>656164</xdr:colOff>
      <xdr:row>66</xdr:row>
      <xdr:rowOff>150390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689022" y="11524412"/>
          <a:ext cx="2644292" cy="1275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pPr algn="ctr"/>
          <a:r>
            <a:rPr lang="es-ES" sz="1100" b="1"/>
            <a:t>Responsable</a:t>
          </a:r>
          <a:r>
            <a:rPr lang="es-ES" sz="1100" b="1" baseline="0"/>
            <a:t> de la elaboración de la matriz POA</a:t>
          </a:r>
          <a:endParaRPr lang="es-ES" sz="1100" b="1"/>
        </a:p>
        <a:p>
          <a:endParaRPr lang="es-ES" sz="1100"/>
        </a:p>
      </xdr:txBody>
    </xdr:sp>
    <xdr:clientData/>
  </xdr:twoCellAnchor>
  <xdr:twoCellAnchor>
    <xdr:from>
      <xdr:col>7</xdr:col>
      <xdr:colOff>306359</xdr:colOff>
      <xdr:row>60</xdr:row>
      <xdr:rowOff>12219</xdr:rowOff>
    </xdr:from>
    <xdr:to>
      <xdr:col>10</xdr:col>
      <xdr:colOff>452848</xdr:colOff>
      <xdr:row>66</xdr:row>
      <xdr:rowOff>119759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8745509" y="11518419"/>
          <a:ext cx="2413439" cy="125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________________________________</a:t>
          </a:r>
        </a:p>
        <a:p>
          <a:pPr algn="ctr"/>
          <a:r>
            <a:rPr lang="es-ES" sz="1100" b="1"/>
            <a:t>Representante</a:t>
          </a:r>
          <a:r>
            <a:rPr lang="es-ES" sz="1100" b="1" baseline="0"/>
            <a:t> Legal/Presidente del organismo deportivo</a:t>
          </a:r>
          <a:endParaRPr lang="es-ES"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139755</xdr:colOff>
      <xdr:row>0</xdr:row>
      <xdr:rowOff>133349</xdr:rowOff>
    </xdr:from>
    <xdr:to>
      <xdr:col>2</xdr:col>
      <xdr:colOff>705983</xdr:colOff>
      <xdr:row>2</xdr:row>
      <xdr:rowOff>76199</xdr:rowOff>
    </xdr:to>
    <xdr:pic>
      <xdr:nvPicPr>
        <xdr:cNvPr id="2" name="1 Imagen" descr="Resultado de imagen de ministerio del deport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8212" b="7597"/>
        <a:stretch>
          <a:fillRect/>
        </a:stretch>
      </xdr:blipFill>
      <xdr:spPr bwMode="auto">
        <a:xfrm>
          <a:off x="139755" y="133349"/>
          <a:ext cx="2061653"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590550</xdr:colOff>
      <xdr:row>0</xdr:row>
      <xdr:rowOff>64294</xdr:rowOff>
    </xdr:from>
    <xdr:to>
      <xdr:col>12</xdr:col>
      <xdr:colOff>833438</xdr:colOff>
      <xdr:row>5</xdr:row>
      <xdr:rowOff>102394</xdr:rowOff>
    </xdr:to>
    <xdr:pic>
      <xdr:nvPicPr>
        <xdr:cNvPr id="2" name="1 Image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r="13390" b="19148"/>
        <a:stretch>
          <a:fillRect/>
        </a:stretch>
      </xdr:blipFill>
      <xdr:spPr bwMode="auto">
        <a:xfrm>
          <a:off x="9067800" y="64294"/>
          <a:ext cx="1219200" cy="990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1085850</xdr:colOff>
      <xdr:row>1</xdr:row>
      <xdr:rowOff>57150</xdr:rowOff>
    </xdr:from>
    <xdr:to>
      <xdr:col>3</xdr:col>
      <xdr:colOff>1085850</xdr:colOff>
      <xdr:row>5</xdr:row>
      <xdr:rowOff>180975</xdr:rowOff>
    </xdr:to>
    <xdr:pic>
      <xdr:nvPicPr>
        <xdr:cNvPr id="2" name="1 Image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r="13390" b="19148"/>
        <a:stretch>
          <a:fillRect/>
        </a:stretch>
      </xdr:blipFill>
      <xdr:spPr bwMode="auto">
        <a:xfrm>
          <a:off x="11096625" y="247650"/>
          <a:ext cx="3019425" cy="8858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2" name="Tabla2" displayName="Tabla2" ref="A1:D205" totalsRowShown="0" headerRowDxfId="14" dataDxfId="12" headerRowBorderDxfId="13" tableBorderDxfId="11" totalsRowBorderDxfId="10">
  <autoFilter ref="A1:D205"/>
  <tableColumns count="4">
    <tableColumn id="1" name="#" dataDxfId="9"/>
    <tableColumn id="2" name="CÓDIGO" dataDxfId="8"/>
    <tableColumn id="3" name="NOMBRE DEL ÍTEM" dataDxfId="7"/>
    <tableColumn id="4" name="DESCRIPCIÓN" dataDxfId="6"/>
  </tableColumns>
  <tableStyleInfo name="TableStyleMedium13" showFirstColumn="0" showLastColumn="0" showRowStripes="1" showColumnStripes="0"/>
</table>
</file>

<file path=xl/tables/table2.xml><?xml version="1.0" encoding="utf-8"?>
<table xmlns="http://schemas.openxmlformats.org/spreadsheetml/2006/main" id="1" name="Tabla1" displayName="Tabla1" ref="A5:C18" totalsRowShown="0" headerRowDxfId="5" dataDxfId="4" tableBorderDxfId="3">
  <autoFilter ref="A5:C18"/>
  <tableColumns count="3">
    <tableColumn id="1" name="ACTIVIDAD" dataDxfId="2"/>
    <tableColumn id="2" name="OBJETIVO DE LA ACTIVIDAD" dataDxfId="1"/>
    <tableColumn id="3" name="GASTOS CONSIDERADOS"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U90"/>
  <sheetViews>
    <sheetView topLeftCell="B8" zoomScale="80" zoomScaleNormal="80" workbookViewId="0">
      <selection activeCell="F12" sqref="F12:J12"/>
    </sheetView>
  </sheetViews>
  <sheetFormatPr baseColWidth="10" defaultRowHeight="15" x14ac:dyDescent="0.25"/>
  <cols>
    <col min="1" max="1" width="3.140625" style="6" customWidth="1"/>
    <col min="2" max="2" width="33.7109375" style="6" customWidth="1"/>
    <col min="3" max="3" width="27.5703125" style="6" customWidth="1"/>
    <col min="4" max="5" width="25" style="6" customWidth="1"/>
    <col min="6" max="9" width="11.42578125" style="6"/>
    <col min="10" max="10" width="11.140625" style="6" customWidth="1"/>
    <col min="11" max="14" width="11.42578125" style="6"/>
    <col min="15" max="15" width="4" style="6" customWidth="1"/>
    <col min="16" max="16384" width="11.42578125" style="6"/>
  </cols>
  <sheetData>
    <row r="1" spans="1:21" ht="15" customHeight="1" thickBot="1" x14ac:dyDescent="0.3"/>
    <row r="2" spans="1:21" ht="15.75" hidden="1" thickBot="1" x14ac:dyDescent="0.3"/>
    <row r="3" spans="1:21" ht="15.75" hidden="1" thickBot="1" x14ac:dyDescent="0.3"/>
    <row r="4" spans="1:21" ht="15.75" customHeight="1" x14ac:dyDescent="0.25">
      <c r="A4" s="114"/>
      <c r="B4" s="114"/>
      <c r="C4" s="46"/>
      <c r="D4" s="46"/>
      <c r="E4" s="46"/>
      <c r="F4" s="46"/>
      <c r="G4" s="46"/>
      <c r="H4" s="46"/>
      <c r="I4" s="46"/>
      <c r="J4" s="46"/>
      <c r="K4" s="46"/>
      <c r="L4" s="46"/>
      <c r="M4" s="46"/>
      <c r="N4" s="46"/>
      <c r="O4" s="46"/>
      <c r="P4" s="46"/>
      <c r="Q4" s="46"/>
      <c r="R4" s="46"/>
      <c r="S4" s="46"/>
      <c r="T4" s="47"/>
      <c r="U4" s="47"/>
    </row>
    <row r="5" spans="1:21" x14ac:dyDescent="0.25">
      <c r="A5" s="115"/>
      <c r="B5" s="10"/>
      <c r="C5" s="41"/>
      <c r="D5" s="41"/>
      <c r="E5" s="41"/>
      <c r="F5" s="41"/>
      <c r="G5" s="41"/>
      <c r="H5" s="41"/>
      <c r="I5" s="41"/>
      <c r="J5" s="41"/>
      <c r="K5" s="41"/>
      <c r="L5" s="41"/>
      <c r="M5" s="41"/>
      <c r="N5" s="41"/>
      <c r="O5" s="41"/>
      <c r="P5" s="41"/>
      <c r="Q5" s="41"/>
      <c r="R5" s="41"/>
      <c r="S5" s="41"/>
      <c r="T5" s="14"/>
      <c r="U5" s="116"/>
    </row>
    <row r="6" spans="1:21" ht="51.75" customHeight="1" x14ac:dyDescent="0.25">
      <c r="A6" s="10"/>
      <c r="B6" s="10"/>
      <c r="C6" s="41"/>
      <c r="D6" s="41"/>
      <c r="E6" s="344" t="s">
        <v>44</v>
      </c>
      <c r="F6" s="345"/>
      <c r="G6" s="345"/>
      <c r="H6" s="345"/>
      <c r="I6" s="345"/>
      <c r="J6" s="345"/>
      <c r="K6" s="345"/>
      <c r="L6" s="345"/>
      <c r="M6" s="345"/>
      <c r="N6" s="345"/>
      <c r="O6" s="345"/>
      <c r="P6" s="345"/>
      <c r="Q6" s="345"/>
      <c r="R6" s="345"/>
      <c r="S6" s="41"/>
      <c r="T6" s="14"/>
      <c r="U6" s="14"/>
    </row>
    <row r="7" spans="1:21" ht="33" customHeight="1" x14ac:dyDescent="0.25">
      <c r="A7" s="10"/>
      <c r="B7" s="10"/>
      <c r="C7" s="41"/>
      <c r="D7" s="41"/>
      <c r="E7" s="344" t="s">
        <v>813</v>
      </c>
      <c r="F7" s="345"/>
      <c r="G7" s="345"/>
      <c r="H7" s="345"/>
      <c r="I7" s="345"/>
      <c r="J7" s="345"/>
      <c r="K7" s="345"/>
      <c r="L7" s="345"/>
      <c r="M7" s="345"/>
      <c r="N7" s="345"/>
      <c r="O7" s="345"/>
      <c r="P7" s="345"/>
      <c r="Q7" s="345"/>
      <c r="R7" s="345"/>
      <c r="S7" s="41"/>
      <c r="T7" s="14"/>
      <c r="U7" s="14"/>
    </row>
    <row r="8" spans="1:21" ht="23.25" x14ac:dyDescent="0.25">
      <c r="A8" s="117"/>
      <c r="B8" s="346" t="s">
        <v>45</v>
      </c>
      <c r="C8" s="347"/>
      <c r="D8" s="347"/>
      <c r="E8" s="347"/>
      <c r="F8" s="347"/>
      <c r="G8" s="347"/>
      <c r="H8" s="347"/>
      <c r="I8" s="347"/>
      <c r="J8" s="347"/>
      <c r="K8" s="347"/>
      <c r="L8" s="347"/>
      <c r="M8" s="347"/>
      <c r="N8" s="347"/>
      <c r="O8" s="347"/>
      <c r="P8" s="347"/>
      <c r="Q8" s="347"/>
      <c r="R8" s="347"/>
      <c r="S8" s="347"/>
      <c r="T8" s="348"/>
      <c r="U8" s="118"/>
    </row>
    <row r="9" spans="1:21" ht="15.75" thickBot="1" x14ac:dyDescent="0.3">
      <c r="A9" s="10"/>
      <c r="B9" s="10"/>
      <c r="C9" s="41"/>
      <c r="D9" s="41"/>
      <c r="E9" s="41"/>
      <c r="F9" s="41"/>
      <c r="G9" s="41"/>
      <c r="H9" s="41"/>
      <c r="I9" s="41"/>
      <c r="J9" s="41"/>
      <c r="K9" s="41"/>
      <c r="L9" s="41"/>
      <c r="M9" s="41"/>
      <c r="N9" s="41"/>
      <c r="O9" s="41"/>
      <c r="P9" s="41"/>
      <c r="Q9" s="41"/>
      <c r="R9" s="41"/>
      <c r="S9" s="41"/>
      <c r="T9" s="14"/>
      <c r="U9" s="14"/>
    </row>
    <row r="10" spans="1:21" x14ac:dyDescent="0.25">
      <c r="A10" s="10"/>
      <c r="B10" s="119"/>
      <c r="C10" s="11"/>
      <c r="D10" s="11"/>
      <c r="E10" s="11"/>
      <c r="F10" s="11"/>
      <c r="G10" s="11"/>
      <c r="H10" s="11"/>
      <c r="I10" s="11"/>
      <c r="J10" s="12"/>
      <c r="K10" s="13"/>
      <c r="L10" s="13"/>
      <c r="M10" s="13"/>
      <c r="N10" s="13"/>
      <c r="O10" s="13"/>
      <c r="P10" s="13"/>
      <c r="Q10" s="13"/>
      <c r="R10" s="13"/>
      <c r="S10" s="13"/>
      <c r="T10" s="260"/>
      <c r="U10" s="14"/>
    </row>
    <row r="11" spans="1:21" ht="18.75" thickBot="1" x14ac:dyDescent="0.3">
      <c r="A11" s="10"/>
      <c r="B11" s="120" t="s">
        <v>46</v>
      </c>
      <c r="C11" s="15"/>
      <c r="D11" s="15"/>
      <c r="E11" s="15"/>
      <c r="F11" s="15"/>
      <c r="G11" s="15"/>
      <c r="H11" s="15"/>
      <c r="I11" s="15"/>
      <c r="J11" s="16"/>
      <c r="K11" s="15"/>
      <c r="L11" s="15"/>
      <c r="M11" s="15"/>
      <c r="N11" s="15"/>
      <c r="O11" s="15"/>
      <c r="P11" s="15"/>
      <c r="Q11" s="15"/>
      <c r="R11" s="15"/>
      <c r="S11" s="15"/>
      <c r="T11" s="16"/>
      <c r="U11" s="14"/>
    </row>
    <row r="12" spans="1:21" ht="18" x14ac:dyDescent="0.25">
      <c r="A12" s="17"/>
      <c r="B12" s="37" t="s">
        <v>47</v>
      </c>
      <c r="C12" s="121"/>
      <c r="D12" s="121"/>
      <c r="E12" s="121"/>
      <c r="F12" s="340" t="s">
        <v>833</v>
      </c>
      <c r="G12" s="341"/>
      <c r="H12" s="341"/>
      <c r="I12" s="341"/>
      <c r="J12" s="342"/>
      <c r="K12" s="18"/>
      <c r="L12" s="122"/>
      <c r="M12" s="19"/>
      <c r="N12" s="19"/>
      <c r="O12" s="19"/>
      <c r="P12" s="19"/>
      <c r="Q12" s="19"/>
      <c r="R12" s="19"/>
      <c r="S12" s="19"/>
      <c r="T12" s="20"/>
      <c r="U12" s="21"/>
    </row>
    <row r="13" spans="1:21" ht="18" x14ac:dyDescent="0.25">
      <c r="B13" s="123" t="s">
        <v>48</v>
      </c>
      <c r="C13" s="121"/>
      <c r="D13" s="121"/>
      <c r="E13" s="121"/>
      <c r="F13" s="349">
        <v>1792356024001</v>
      </c>
      <c r="G13" s="350"/>
      <c r="H13" s="350"/>
      <c r="I13" s="350"/>
      <c r="J13" s="351"/>
      <c r="K13" s="18"/>
      <c r="L13" s="124"/>
      <c r="M13" s="22"/>
      <c r="N13" s="22"/>
      <c r="O13" s="22"/>
      <c r="P13" s="22"/>
      <c r="Q13" s="22"/>
      <c r="R13" s="22"/>
      <c r="S13" s="22"/>
      <c r="T13" s="23"/>
      <c r="U13" s="21"/>
    </row>
    <row r="14" spans="1:21" ht="18" x14ac:dyDescent="0.25">
      <c r="A14" s="10"/>
      <c r="B14" s="125" t="s">
        <v>49</v>
      </c>
      <c r="C14" s="121"/>
      <c r="D14" s="35"/>
      <c r="E14" s="35"/>
      <c r="F14" s="340" t="s">
        <v>834</v>
      </c>
      <c r="G14" s="341"/>
      <c r="H14" s="341"/>
      <c r="I14" s="341"/>
      <c r="J14" s="342"/>
      <c r="K14" s="24"/>
      <c r="L14" s="120" t="s">
        <v>50</v>
      </c>
      <c r="M14" s="25"/>
      <c r="N14" s="25"/>
      <c r="O14" s="25"/>
      <c r="P14" s="25"/>
      <c r="Q14" s="25"/>
      <c r="R14" s="25"/>
      <c r="S14" s="25"/>
      <c r="T14" s="26"/>
      <c r="U14" s="14"/>
    </row>
    <row r="15" spans="1:21" ht="18" x14ac:dyDescent="0.25">
      <c r="A15" s="10"/>
      <c r="B15" s="125" t="s">
        <v>51</v>
      </c>
      <c r="C15" s="121"/>
      <c r="D15" s="126"/>
      <c r="E15" s="126"/>
      <c r="F15" s="340" t="s">
        <v>843</v>
      </c>
      <c r="G15" s="341"/>
      <c r="H15" s="341"/>
      <c r="I15" s="341"/>
      <c r="J15" s="342"/>
      <c r="K15" s="24"/>
      <c r="L15" s="37" t="s">
        <v>52</v>
      </c>
      <c r="M15" s="32"/>
      <c r="N15" s="343" t="s">
        <v>838</v>
      </c>
      <c r="O15" s="343"/>
      <c r="P15" s="343"/>
      <c r="Q15" s="343"/>
      <c r="R15" s="343"/>
      <c r="S15" s="343"/>
      <c r="T15" s="27"/>
      <c r="U15" s="14"/>
    </row>
    <row r="16" spans="1:21" ht="18" x14ac:dyDescent="0.25">
      <c r="A16" s="10"/>
      <c r="B16" s="125" t="s">
        <v>53</v>
      </c>
      <c r="C16" s="121"/>
      <c r="D16" s="35"/>
      <c r="E16" s="35"/>
      <c r="F16" s="340" t="s">
        <v>836</v>
      </c>
      <c r="G16" s="341"/>
      <c r="H16" s="341"/>
      <c r="I16" s="341"/>
      <c r="J16" s="342"/>
      <c r="K16" s="24"/>
      <c r="L16" s="37" t="s">
        <v>54</v>
      </c>
      <c r="M16" s="32"/>
      <c r="N16" s="343" t="s">
        <v>839</v>
      </c>
      <c r="O16" s="343"/>
      <c r="P16" s="343"/>
      <c r="Q16" s="343"/>
      <c r="R16" s="343"/>
      <c r="S16" s="343"/>
      <c r="T16" s="27"/>
      <c r="U16" s="14"/>
    </row>
    <row r="17" spans="1:21" ht="18" x14ac:dyDescent="0.25">
      <c r="A17" s="10"/>
      <c r="B17" s="125" t="s">
        <v>55</v>
      </c>
      <c r="C17" s="121"/>
      <c r="D17" s="34"/>
      <c r="E17" s="34"/>
      <c r="F17" s="340">
        <v>23237368</v>
      </c>
      <c r="G17" s="341"/>
      <c r="H17" s="341"/>
      <c r="I17" s="341"/>
      <c r="J17" s="342"/>
      <c r="K17" s="24"/>
      <c r="L17" s="37" t="s">
        <v>56</v>
      </c>
      <c r="M17" s="32"/>
      <c r="N17" s="343" t="s">
        <v>840</v>
      </c>
      <c r="O17" s="343"/>
      <c r="P17" s="343"/>
      <c r="Q17" s="343"/>
      <c r="R17" s="343"/>
      <c r="S17" s="343"/>
      <c r="T17" s="27"/>
      <c r="U17" s="14"/>
    </row>
    <row r="18" spans="1:21" ht="18" x14ac:dyDescent="0.25">
      <c r="A18" s="10"/>
      <c r="B18" s="125"/>
      <c r="C18" s="121"/>
      <c r="D18" s="35"/>
      <c r="E18" s="35"/>
      <c r="F18" s="338"/>
      <c r="G18" s="338"/>
      <c r="H18" s="338"/>
      <c r="I18" s="338"/>
      <c r="J18" s="339"/>
      <c r="K18" s="24"/>
      <c r="L18" s="127"/>
      <c r="M18" s="32"/>
      <c r="N18" s="28"/>
      <c r="O18" s="28"/>
      <c r="P18" s="28"/>
      <c r="Q18" s="28"/>
      <c r="R18" s="28"/>
      <c r="S18" s="28"/>
      <c r="T18" s="27"/>
      <c r="U18" s="14"/>
    </row>
    <row r="19" spans="1:21" x14ac:dyDescent="0.25">
      <c r="A19" s="10"/>
      <c r="B19" s="128"/>
      <c r="C19" s="129"/>
      <c r="D19" s="130"/>
      <c r="E19" s="254"/>
      <c r="F19" s="29"/>
      <c r="G19" s="29"/>
      <c r="H19" s="29"/>
      <c r="I19" s="29"/>
      <c r="J19" s="30"/>
      <c r="K19" s="31"/>
      <c r="L19" s="10"/>
      <c r="M19" s="32"/>
      <c r="N19" s="28"/>
      <c r="O19" s="28"/>
      <c r="P19" s="28"/>
      <c r="Q19" s="28"/>
      <c r="R19" s="28"/>
      <c r="S19" s="28"/>
      <c r="T19" s="27"/>
      <c r="U19" s="14"/>
    </row>
    <row r="20" spans="1:21" ht="18" x14ac:dyDescent="0.25">
      <c r="A20" s="10"/>
      <c r="B20" s="33"/>
      <c r="C20" s="34"/>
      <c r="D20" s="130"/>
      <c r="E20" s="35"/>
      <c r="F20" s="31"/>
      <c r="G20" s="31"/>
      <c r="H20" s="31"/>
      <c r="I20" s="31"/>
      <c r="J20" s="36"/>
      <c r="K20" s="31"/>
      <c r="L20" s="37" t="s">
        <v>57</v>
      </c>
      <c r="M20" s="32"/>
      <c r="N20" s="343" t="s">
        <v>841</v>
      </c>
      <c r="O20" s="343"/>
      <c r="P20" s="343"/>
      <c r="Q20" s="343"/>
      <c r="R20" s="343"/>
      <c r="S20" s="343"/>
      <c r="T20" s="14"/>
      <c r="U20" s="14"/>
    </row>
    <row r="21" spans="1:21" ht="18" x14ac:dyDescent="0.25">
      <c r="A21" s="10"/>
      <c r="B21" s="131"/>
      <c r="C21" s="132"/>
      <c r="D21" s="133"/>
      <c r="E21" s="133"/>
      <c r="F21" s="38"/>
      <c r="G21" s="38"/>
      <c r="H21" s="38"/>
      <c r="I21" s="38"/>
      <c r="J21" s="39"/>
      <c r="K21" s="31"/>
      <c r="L21" s="37"/>
      <c r="M21" s="13"/>
      <c r="N21" s="40"/>
      <c r="O21" s="13"/>
      <c r="P21" s="32"/>
      <c r="Q21" s="32"/>
      <c r="R21" s="32"/>
      <c r="S21" s="32"/>
      <c r="T21" s="14"/>
      <c r="U21" s="14"/>
    </row>
    <row r="22" spans="1:21" ht="18" x14ac:dyDescent="0.25">
      <c r="A22" s="10"/>
      <c r="B22" s="120" t="s">
        <v>58</v>
      </c>
      <c r="C22" s="15"/>
      <c r="D22" s="15"/>
      <c r="E22" s="15"/>
      <c r="F22" s="15"/>
      <c r="G22" s="15"/>
      <c r="H22" s="15"/>
      <c r="I22" s="15"/>
      <c r="J22" s="16"/>
      <c r="K22" s="15"/>
      <c r="L22" s="10"/>
      <c r="M22" s="41"/>
      <c r="N22" s="41"/>
      <c r="O22" s="41"/>
      <c r="P22" s="32"/>
      <c r="Q22" s="41"/>
      <c r="R22" s="41"/>
      <c r="S22" s="41"/>
      <c r="T22" s="14"/>
      <c r="U22" s="14"/>
    </row>
    <row r="23" spans="1:21" ht="18" x14ac:dyDescent="0.25">
      <c r="A23" s="10"/>
      <c r="B23" s="37" t="s">
        <v>59</v>
      </c>
      <c r="C23" s="37"/>
      <c r="D23" s="37"/>
      <c r="E23" s="40"/>
      <c r="F23" s="340" t="s">
        <v>837</v>
      </c>
      <c r="G23" s="341"/>
      <c r="H23" s="341"/>
      <c r="I23" s="341"/>
      <c r="J23" s="342"/>
      <c r="K23" s="24"/>
      <c r="L23" s="10"/>
      <c r="M23" s="41"/>
      <c r="N23" s="41"/>
      <c r="O23" s="41"/>
      <c r="P23" s="41"/>
      <c r="Q23" s="41"/>
      <c r="R23" s="41"/>
      <c r="S23" s="41"/>
      <c r="T23" s="27"/>
      <c r="U23" s="14"/>
    </row>
    <row r="24" spans="1:21" ht="18.75" thickBot="1" x14ac:dyDescent="0.3">
      <c r="A24" s="10"/>
      <c r="B24" s="37" t="s">
        <v>60</v>
      </c>
      <c r="C24" s="40"/>
      <c r="D24" s="40"/>
      <c r="E24" s="40"/>
      <c r="F24" s="340" t="s">
        <v>835</v>
      </c>
      <c r="G24" s="341"/>
      <c r="H24" s="341"/>
      <c r="I24" s="341"/>
      <c r="J24" s="342"/>
      <c r="K24" s="24"/>
      <c r="L24" s="42"/>
      <c r="M24" s="43"/>
      <c r="N24" s="43"/>
      <c r="O24" s="43"/>
      <c r="P24" s="43"/>
      <c r="Q24" s="43"/>
      <c r="R24" s="43"/>
      <c r="S24" s="43"/>
      <c r="T24" s="44"/>
      <c r="U24" s="14"/>
    </row>
    <row r="25" spans="1:21" ht="18" x14ac:dyDescent="0.25">
      <c r="A25" s="10"/>
      <c r="B25" s="37" t="s">
        <v>55</v>
      </c>
      <c r="C25" s="40"/>
      <c r="D25" s="40"/>
      <c r="E25" s="40"/>
      <c r="F25" s="340">
        <v>23237368</v>
      </c>
      <c r="G25" s="341"/>
      <c r="H25" s="341"/>
      <c r="I25" s="341"/>
      <c r="J25" s="342"/>
      <c r="K25" s="24"/>
      <c r="L25" s="24"/>
      <c r="M25" s="24"/>
      <c r="N25" s="24"/>
      <c r="O25" s="24"/>
      <c r="P25" s="24"/>
      <c r="Q25" s="24"/>
      <c r="R25" s="24"/>
      <c r="S25" s="24"/>
      <c r="T25" s="261"/>
      <c r="U25" s="14"/>
    </row>
    <row r="26" spans="1:21" ht="18" x14ac:dyDescent="0.25">
      <c r="A26" s="10"/>
      <c r="B26" s="37"/>
      <c r="C26" s="40"/>
      <c r="D26" s="40"/>
      <c r="E26" s="40"/>
      <c r="F26" s="338"/>
      <c r="G26" s="338"/>
      <c r="H26" s="338"/>
      <c r="I26" s="338"/>
      <c r="J26" s="339"/>
      <c r="K26" s="24"/>
      <c r="L26" s="24"/>
      <c r="M26" s="41"/>
      <c r="N26" s="41"/>
      <c r="O26" s="41"/>
      <c r="P26" s="41"/>
      <c r="Q26" s="41"/>
      <c r="R26" s="41"/>
      <c r="S26" s="41"/>
      <c r="T26" s="14"/>
      <c r="U26" s="14"/>
    </row>
    <row r="27" spans="1:21" x14ac:dyDescent="0.25">
      <c r="A27" s="10"/>
      <c r="B27" s="10"/>
      <c r="C27" s="41"/>
      <c r="D27" s="41"/>
      <c r="E27" s="41"/>
      <c r="F27" s="41"/>
      <c r="G27" s="41"/>
      <c r="H27" s="41"/>
      <c r="I27" s="41"/>
      <c r="J27" s="14"/>
      <c r="K27" s="41"/>
      <c r="L27" s="41"/>
      <c r="M27" s="41"/>
      <c r="N27" s="41"/>
      <c r="O27" s="41"/>
      <c r="P27" s="41"/>
      <c r="Q27" s="41"/>
      <c r="R27" s="41"/>
      <c r="S27" s="41"/>
      <c r="T27" s="14"/>
      <c r="U27" s="14"/>
    </row>
    <row r="28" spans="1:21" ht="15.75" thickBot="1" x14ac:dyDescent="0.3">
      <c r="A28" s="10"/>
      <c r="B28" s="42"/>
      <c r="C28" s="43"/>
      <c r="D28" s="43"/>
      <c r="E28" s="43"/>
      <c r="F28" s="43"/>
      <c r="G28" s="43"/>
      <c r="H28" s="43"/>
      <c r="I28" s="43"/>
      <c r="J28" s="45"/>
      <c r="K28" s="41"/>
      <c r="L28" s="41"/>
      <c r="M28" s="41"/>
      <c r="N28" s="41"/>
      <c r="O28" s="41"/>
      <c r="P28" s="41"/>
      <c r="Q28" s="41"/>
      <c r="R28" s="41"/>
      <c r="S28" s="41"/>
      <c r="T28" s="14"/>
      <c r="U28" s="14"/>
    </row>
    <row r="29" spans="1:21" ht="15.75" thickBot="1" x14ac:dyDescent="0.3">
      <c r="A29" s="10"/>
      <c r="B29" s="10"/>
      <c r="C29" s="41"/>
      <c r="D29" s="41"/>
      <c r="E29" s="41"/>
      <c r="F29" s="41"/>
      <c r="G29" s="41"/>
      <c r="H29" s="41"/>
      <c r="I29" s="41"/>
      <c r="J29" s="41"/>
      <c r="K29" s="41"/>
      <c r="L29" s="41"/>
      <c r="M29" s="41"/>
      <c r="N29" s="41"/>
      <c r="O29" s="41"/>
      <c r="P29" s="41"/>
      <c r="Q29" s="41"/>
      <c r="R29" s="41"/>
      <c r="S29" s="41"/>
      <c r="T29" s="14"/>
      <c r="U29" s="14"/>
    </row>
    <row r="30" spans="1:21" ht="18" x14ac:dyDescent="0.25">
      <c r="A30" s="10"/>
      <c r="B30" s="134" t="s">
        <v>61</v>
      </c>
      <c r="C30" s="134"/>
      <c r="D30" s="134"/>
      <c r="E30" s="135"/>
      <c r="F30" s="46"/>
      <c r="G30" s="46"/>
      <c r="H30" s="46"/>
      <c r="I30" s="46"/>
      <c r="J30" s="47"/>
      <c r="K30" s="41"/>
      <c r="L30" s="41"/>
      <c r="M30" s="41"/>
      <c r="N30" s="41"/>
      <c r="O30" s="41"/>
      <c r="P30" s="41"/>
      <c r="Q30" s="41"/>
      <c r="R30" s="41"/>
      <c r="S30" s="41"/>
      <c r="T30" s="14"/>
      <c r="U30" s="14"/>
    </row>
    <row r="31" spans="1:21" ht="18.75" thickBot="1" x14ac:dyDescent="0.3">
      <c r="A31" s="10"/>
      <c r="B31" s="10"/>
      <c r="C31" s="41"/>
      <c r="D31" s="41"/>
      <c r="E31" s="41"/>
      <c r="F31" s="41"/>
      <c r="G31" s="41"/>
      <c r="H31" s="41"/>
      <c r="I31" s="41"/>
      <c r="J31" s="14"/>
      <c r="K31" s="41"/>
      <c r="L31" s="41"/>
      <c r="M31" s="41"/>
      <c r="N31" s="48"/>
      <c r="O31" s="41"/>
      <c r="P31" s="41"/>
      <c r="Q31" s="41"/>
      <c r="R31" s="41"/>
      <c r="S31" s="41"/>
      <c r="T31" s="14"/>
      <c r="U31" s="14"/>
    </row>
    <row r="32" spans="1:21" ht="18.75" thickBot="1" x14ac:dyDescent="0.3">
      <c r="A32" s="10"/>
      <c r="B32" s="136" t="s">
        <v>62</v>
      </c>
      <c r="C32" s="137"/>
      <c r="D32" s="137"/>
      <c r="E32" s="137"/>
      <c r="F32" s="330" t="s">
        <v>71</v>
      </c>
      <c r="G32" s="331"/>
      <c r="H32" s="331"/>
      <c r="I32" s="331"/>
      <c r="J32" s="332"/>
      <c r="K32" s="41"/>
      <c r="L32" s="41"/>
      <c r="M32" s="41"/>
      <c r="N32" s="41"/>
      <c r="O32" s="41"/>
      <c r="P32" s="41"/>
      <c r="Q32" s="41"/>
      <c r="R32" s="41"/>
      <c r="S32" s="41"/>
      <c r="T32" s="14"/>
      <c r="U32" s="14"/>
    </row>
    <row r="33" spans="1:21" ht="18" x14ac:dyDescent="0.25">
      <c r="A33" s="10"/>
      <c r="B33" s="37"/>
      <c r="C33" s="41"/>
      <c r="D33" s="49"/>
      <c r="E33" s="49"/>
      <c r="F33" s="49"/>
      <c r="G33" s="49"/>
      <c r="H33" s="49"/>
      <c r="I33" s="49"/>
      <c r="J33" s="50"/>
      <c r="K33" s="41"/>
      <c r="L33" s="41"/>
      <c r="M33" s="41"/>
      <c r="N33" s="41"/>
      <c r="O33" s="41"/>
      <c r="P33" s="41"/>
      <c r="Q33" s="41"/>
      <c r="R33" s="41"/>
      <c r="S33" s="41"/>
      <c r="T33" s="14"/>
      <c r="U33" s="14"/>
    </row>
    <row r="34" spans="1:21" ht="18" x14ac:dyDescent="0.25">
      <c r="A34" s="10"/>
      <c r="B34" s="37" t="s">
        <v>64</v>
      </c>
      <c r="C34" s="41"/>
      <c r="D34" s="41"/>
      <c r="E34" s="41"/>
      <c r="F34" s="41"/>
      <c r="G34" s="41"/>
      <c r="H34" s="41"/>
      <c r="I34" s="41"/>
      <c r="J34" s="14"/>
      <c r="K34" s="41"/>
      <c r="L34" s="41"/>
      <c r="M34" s="41"/>
      <c r="N34" s="41"/>
      <c r="O34" s="41"/>
      <c r="P34" s="41"/>
      <c r="Q34" s="41"/>
      <c r="R34" s="41"/>
      <c r="S34" s="41"/>
      <c r="T34" s="14"/>
      <c r="U34" s="14"/>
    </row>
    <row r="35" spans="1:21" x14ac:dyDescent="0.25">
      <c r="A35" s="51"/>
      <c r="B35" s="138"/>
      <c r="C35" s="52"/>
      <c r="D35" s="52"/>
      <c r="E35" s="52"/>
      <c r="F35" s="52"/>
      <c r="G35" s="52"/>
      <c r="H35" s="52"/>
      <c r="I35" s="52"/>
      <c r="J35" s="53"/>
      <c r="K35" s="52"/>
      <c r="L35" s="52"/>
      <c r="M35" s="52"/>
      <c r="N35" s="52"/>
      <c r="O35" s="52"/>
      <c r="P35" s="52"/>
      <c r="Q35" s="52"/>
      <c r="R35" s="52"/>
      <c r="S35" s="52"/>
      <c r="T35" s="53"/>
      <c r="U35" s="53"/>
    </row>
    <row r="36" spans="1:21" ht="18" x14ac:dyDescent="0.25">
      <c r="A36" s="10"/>
      <c r="B36" s="37" t="s">
        <v>65</v>
      </c>
      <c r="C36" s="333" t="str">
        <f>POA!$A$4</f>
        <v>2. Incrementar el rendimiento de los atletas para la consecución de logros deportivos</v>
      </c>
      <c r="D36" s="333"/>
      <c r="E36" s="333"/>
      <c r="F36" s="333"/>
      <c r="G36" s="333"/>
      <c r="H36" s="333"/>
      <c r="I36" s="333"/>
      <c r="J36" s="333"/>
      <c r="K36" s="41"/>
      <c r="L36" s="41"/>
      <c r="M36" s="41"/>
      <c r="N36" s="41"/>
      <c r="O36" s="41"/>
      <c r="P36" s="41"/>
      <c r="Q36" s="41"/>
      <c r="R36" s="41"/>
      <c r="S36" s="41"/>
      <c r="T36" s="262"/>
      <c r="U36" s="14"/>
    </row>
    <row r="37" spans="1:21" ht="24" customHeight="1" x14ac:dyDescent="0.25">
      <c r="A37" s="10"/>
      <c r="B37" s="51"/>
      <c r="C37" s="333"/>
      <c r="D37" s="333"/>
      <c r="E37" s="333"/>
      <c r="F37" s="333"/>
      <c r="G37" s="333"/>
      <c r="H37" s="333"/>
      <c r="I37" s="333"/>
      <c r="J37" s="333"/>
      <c r="K37" s="41"/>
      <c r="L37" s="41"/>
      <c r="M37" s="41"/>
      <c r="N37" s="41"/>
      <c r="O37" s="22"/>
      <c r="P37" s="22"/>
      <c r="Q37" s="22"/>
      <c r="R37" s="22"/>
      <c r="S37" s="22"/>
      <c r="T37" s="23"/>
      <c r="U37" s="259"/>
    </row>
    <row r="38" spans="1:21" ht="15.75" customHeight="1" thickBot="1" x14ac:dyDescent="0.3">
      <c r="A38" s="10"/>
      <c r="B38" s="42"/>
      <c r="C38" s="43"/>
      <c r="D38" s="43"/>
      <c r="E38" s="43"/>
      <c r="F38" s="43"/>
      <c r="G38" s="43"/>
      <c r="H38" s="43"/>
      <c r="I38" s="43"/>
      <c r="J38" s="45"/>
      <c r="K38" s="41"/>
      <c r="L38" s="41"/>
      <c r="M38" s="41"/>
      <c r="N38" s="41"/>
      <c r="O38" s="22"/>
      <c r="P38" s="22"/>
      <c r="Q38" s="22"/>
      <c r="R38" s="22"/>
      <c r="S38" s="22"/>
      <c r="T38" s="23"/>
      <c r="U38" s="259"/>
    </row>
    <row r="39" spans="1:21" ht="18" x14ac:dyDescent="0.25">
      <c r="A39" s="10"/>
      <c r="B39" s="54" t="s">
        <v>66</v>
      </c>
      <c r="C39" s="41"/>
      <c r="D39" s="41"/>
      <c r="E39" s="41"/>
      <c r="F39" s="41"/>
      <c r="G39" s="41"/>
      <c r="H39" s="41"/>
      <c r="I39" s="41"/>
      <c r="J39" s="41"/>
      <c r="K39" s="41"/>
      <c r="L39" s="41"/>
      <c r="M39" s="41"/>
      <c r="N39" s="41"/>
      <c r="O39" s="22"/>
      <c r="P39" s="22"/>
      <c r="Q39" s="22"/>
      <c r="R39" s="22"/>
      <c r="S39" s="22"/>
      <c r="T39" s="23"/>
      <c r="U39" s="259"/>
    </row>
    <row r="40" spans="1:21" ht="24" customHeight="1" x14ac:dyDescent="0.25">
      <c r="A40" s="10"/>
      <c r="B40" s="334">
        <v>109368</v>
      </c>
      <c r="C40" s="335"/>
      <c r="D40" s="336"/>
      <c r="E40" s="55"/>
      <c r="F40" s="41"/>
      <c r="G40" s="41"/>
      <c r="H40" s="41"/>
      <c r="I40" s="41"/>
      <c r="J40" s="41"/>
      <c r="K40" s="41"/>
      <c r="L40" s="41"/>
      <c r="M40" s="41"/>
      <c r="N40" s="41"/>
      <c r="O40" s="22"/>
      <c r="P40" s="22"/>
      <c r="Q40" s="22"/>
      <c r="R40" s="22"/>
      <c r="S40" s="22"/>
      <c r="T40" s="23"/>
      <c r="U40" s="259"/>
    </row>
    <row r="41" spans="1:21" ht="15.75" customHeight="1" thickBot="1" x14ac:dyDescent="0.3">
      <c r="A41" s="10"/>
      <c r="B41" s="51"/>
      <c r="C41" s="41"/>
      <c r="D41" s="41"/>
      <c r="E41" s="41"/>
      <c r="F41" s="41"/>
      <c r="G41" s="41"/>
      <c r="H41" s="41"/>
      <c r="I41" s="41"/>
      <c r="J41" s="41"/>
      <c r="K41" s="41"/>
      <c r="L41" s="41"/>
      <c r="M41" s="41"/>
      <c r="N41" s="41"/>
      <c r="O41" s="22"/>
      <c r="P41" s="22"/>
      <c r="Q41" s="22"/>
      <c r="R41" s="22"/>
      <c r="S41" s="22"/>
      <c r="T41" s="23"/>
      <c r="U41" s="259"/>
    </row>
    <row r="42" spans="1:21" ht="47.25" customHeight="1" thickBot="1" x14ac:dyDescent="0.3">
      <c r="A42" s="10"/>
      <c r="B42" s="139" t="s">
        <v>67</v>
      </c>
      <c r="C42" s="251" t="s">
        <v>68</v>
      </c>
      <c r="D42" s="140" t="s">
        <v>69</v>
      </c>
      <c r="E42" s="56"/>
      <c r="F42" s="337"/>
      <c r="G42" s="337"/>
      <c r="H42" s="337"/>
      <c r="I42" s="337"/>
      <c r="J42" s="337"/>
      <c r="K42" s="337"/>
      <c r="L42" s="337"/>
      <c r="M42" s="337"/>
      <c r="N42" s="337"/>
      <c r="O42" s="22"/>
      <c r="P42" s="22"/>
      <c r="Q42" s="22"/>
      <c r="R42" s="22"/>
      <c r="S42" s="22"/>
      <c r="T42" s="23"/>
      <c r="U42" s="259"/>
    </row>
    <row r="43" spans="1:21" ht="38.25" x14ac:dyDescent="0.25">
      <c r="A43" s="141"/>
      <c r="B43" s="255" t="s">
        <v>297</v>
      </c>
      <c r="C43" s="148">
        <f>SUMIF(POA!$E$4:$E$33,RESUMEN!B43,POA!$AK$4:$AK$33)</f>
        <v>13625.81</v>
      </c>
      <c r="D43" s="149">
        <f>C43/$B$40</f>
        <v>0.12458680784141613</v>
      </c>
      <c r="E43" s="142"/>
      <c r="F43" s="143"/>
      <c r="G43" s="143"/>
      <c r="H43" s="143"/>
      <c r="I43" s="143"/>
      <c r="J43" s="143"/>
      <c r="K43" s="143"/>
      <c r="L43" s="143"/>
      <c r="M43" s="143"/>
      <c r="N43" s="143"/>
      <c r="O43" s="22"/>
      <c r="P43" s="22"/>
      <c r="Q43" s="22"/>
      <c r="R43" s="22"/>
      <c r="S43" s="22"/>
      <c r="T43" s="23"/>
      <c r="U43" s="259"/>
    </row>
    <row r="44" spans="1:21" ht="25.5" x14ac:dyDescent="0.25">
      <c r="A44" s="141"/>
      <c r="B44" s="255" t="s">
        <v>272</v>
      </c>
      <c r="C44" s="148">
        <f>SUMIF(POA!$E$4:$E$33,RESUMEN!B44,POA!$AK$4:$AK$33)</f>
        <v>0</v>
      </c>
      <c r="D44" s="149">
        <f t="shared" ref="D44:D55" si="0">C44/$B$40</f>
        <v>0</v>
      </c>
      <c r="E44" s="142"/>
      <c r="F44" s="143"/>
      <c r="G44" s="143"/>
      <c r="H44" s="143"/>
      <c r="I44" s="143"/>
      <c r="J44" s="143"/>
      <c r="K44" s="143"/>
      <c r="L44" s="143"/>
      <c r="M44" s="143"/>
      <c r="N44" s="143"/>
      <c r="O44" s="22"/>
      <c r="P44" s="22"/>
      <c r="Q44" s="22"/>
      <c r="R44" s="22"/>
      <c r="S44" s="22"/>
      <c r="T44" s="23"/>
      <c r="U44" s="259"/>
    </row>
    <row r="45" spans="1:21" ht="25.5" x14ac:dyDescent="0.25">
      <c r="A45" s="141"/>
      <c r="B45" s="255" t="s">
        <v>273</v>
      </c>
      <c r="C45" s="148">
        <f>SUMIF(POA!$E$4:$E$33,RESUMEN!B45,POA!$AK$4:$AK$33)</f>
        <v>0</v>
      </c>
      <c r="D45" s="149">
        <f t="shared" si="0"/>
        <v>0</v>
      </c>
      <c r="E45" s="142"/>
      <c r="F45" s="143"/>
      <c r="G45" s="143"/>
      <c r="H45" s="143"/>
      <c r="I45" s="143"/>
      <c r="J45" s="143"/>
      <c r="K45" s="143"/>
      <c r="L45" s="143"/>
      <c r="M45" s="143"/>
      <c r="N45" s="143"/>
      <c r="O45" s="22"/>
      <c r="P45" s="22"/>
      <c r="Q45" s="22"/>
      <c r="R45" s="22"/>
      <c r="S45" s="22"/>
      <c r="T45" s="23"/>
      <c r="U45" s="259"/>
    </row>
    <row r="46" spans="1:21" ht="15" customHeight="1" x14ac:dyDescent="0.25">
      <c r="A46" s="141"/>
      <c r="B46" s="255" t="s">
        <v>816</v>
      </c>
      <c r="C46" s="148">
        <f>SUMIF(POA!$E$4:$E$33,RESUMEN!B46,POA!$AK$4:$AK$33)</f>
        <v>29202.19</v>
      </c>
      <c r="D46" s="149">
        <f t="shared" si="0"/>
        <v>0.2670085399751298</v>
      </c>
      <c r="E46" s="142"/>
      <c r="F46" s="143"/>
      <c r="G46" s="143"/>
      <c r="H46" s="143"/>
      <c r="I46" s="143"/>
      <c r="J46" s="143"/>
      <c r="K46" s="143"/>
      <c r="L46" s="143"/>
      <c r="M46" s="143"/>
      <c r="N46" s="143"/>
      <c r="O46" s="22"/>
      <c r="P46" s="22"/>
      <c r="Q46" s="22"/>
      <c r="R46" s="22"/>
      <c r="S46" s="22"/>
      <c r="T46" s="23"/>
      <c r="U46" s="259"/>
    </row>
    <row r="47" spans="1:21" ht="15" customHeight="1" x14ac:dyDescent="0.25">
      <c r="A47" s="141"/>
      <c r="B47" s="256" t="s">
        <v>274</v>
      </c>
      <c r="C47" s="148">
        <f>SUMIF(POA!$E$4:$E$33,RESUMEN!B47,POA!$AK$4:$AK$33)</f>
        <v>0</v>
      </c>
      <c r="D47" s="149">
        <f t="shared" si="0"/>
        <v>0</v>
      </c>
      <c r="E47" s="142"/>
      <c r="F47" s="143"/>
      <c r="G47" s="143"/>
      <c r="H47" s="143"/>
      <c r="I47" s="143"/>
      <c r="J47" s="143"/>
      <c r="K47" s="143"/>
      <c r="L47" s="143"/>
      <c r="M47" s="143"/>
      <c r="N47" s="143"/>
      <c r="O47" s="22"/>
      <c r="P47" s="22"/>
      <c r="Q47" s="22"/>
      <c r="R47" s="22"/>
      <c r="S47" s="22"/>
      <c r="T47" s="23"/>
      <c r="U47" s="259"/>
    </row>
    <row r="48" spans="1:21" ht="15" customHeight="1" x14ac:dyDescent="0.25">
      <c r="A48" s="141"/>
      <c r="B48" s="256" t="s">
        <v>275</v>
      </c>
      <c r="C48" s="148">
        <f>SUMIF(POA!$E$4:$E$33,RESUMEN!B48,POA!$AK$4:$AK$33)</f>
        <v>0</v>
      </c>
      <c r="D48" s="149">
        <f t="shared" si="0"/>
        <v>0</v>
      </c>
      <c r="E48" s="142"/>
      <c r="F48" s="143"/>
      <c r="G48" s="143"/>
      <c r="H48" s="143"/>
      <c r="I48" s="143"/>
      <c r="J48" s="143"/>
      <c r="K48" s="143"/>
      <c r="L48" s="143"/>
      <c r="M48" s="143"/>
      <c r="N48" s="143"/>
      <c r="O48" s="22"/>
      <c r="P48" s="22"/>
      <c r="Q48" s="22"/>
      <c r="R48" s="22"/>
      <c r="S48" s="22"/>
      <c r="T48" s="23"/>
      <c r="U48" s="259"/>
    </row>
    <row r="49" spans="1:21" ht="15" customHeight="1" x14ac:dyDescent="0.25">
      <c r="A49" s="141"/>
      <c r="B49" s="256" t="s">
        <v>276</v>
      </c>
      <c r="C49" s="148">
        <f>SUMIF(POA!$E$4:$E$33,RESUMEN!B49,POA!$AK$4:$AK$33)</f>
        <v>0</v>
      </c>
      <c r="D49" s="149">
        <f t="shared" si="0"/>
        <v>0</v>
      </c>
      <c r="E49" s="142"/>
      <c r="F49" s="143"/>
      <c r="G49" s="143"/>
      <c r="H49" s="143"/>
      <c r="I49" s="143"/>
      <c r="J49" s="143"/>
      <c r="K49" s="143"/>
      <c r="L49" s="143"/>
      <c r="M49" s="143"/>
      <c r="N49" s="143"/>
      <c r="O49" s="22"/>
      <c r="P49" s="22"/>
      <c r="Q49" s="22"/>
      <c r="R49" s="22"/>
      <c r="S49" s="22"/>
      <c r="T49" s="23"/>
      <c r="U49" s="259"/>
    </row>
    <row r="50" spans="1:21" ht="15" customHeight="1" x14ac:dyDescent="0.25">
      <c r="A50" s="141"/>
      <c r="B50" s="256" t="s">
        <v>277</v>
      </c>
      <c r="C50" s="148">
        <f>SUMIF(POA!$E$4:$E$33,RESUMEN!B50,POA!$AK$4:$AK$33)</f>
        <v>0</v>
      </c>
      <c r="D50" s="149">
        <f t="shared" si="0"/>
        <v>0</v>
      </c>
      <c r="E50" s="142"/>
      <c r="F50" s="143"/>
      <c r="G50" s="143"/>
      <c r="H50" s="143"/>
      <c r="I50" s="143"/>
      <c r="J50" s="143"/>
      <c r="K50" s="143"/>
      <c r="L50" s="143"/>
      <c r="M50" s="143"/>
      <c r="N50" s="143"/>
      <c r="O50" s="22"/>
      <c r="P50" s="22"/>
      <c r="Q50" s="22"/>
      <c r="R50" s="22"/>
      <c r="S50" s="22"/>
      <c r="T50" s="23"/>
      <c r="U50" s="259"/>
    </row>
    <row r="51" spans="1:21" ht="15" customHeight="1" x14ac:dyDescent="0.25">
      <c r="A51" s="141"/>
      <c r="B51" s="256" t="s">
        <v>278</v>
      </c>
      <c r="C51" s="148">
        <f>SUMIF(POA!$E$4:$E$33,RESUMEN!B51,POA!$AK$4:$AK$33)</f>
        <v>0</v>
      </c>
      <c r="D51" s="149">
        <f t="shared" si="0"/>
        <v>0</v>
      </c>
      <c r="E51" s="142"/>
      <c r="F51" s="143"/>
      <c r="G51" s="143"/>
      <c r="H51" s="143"/>
      <c r="I51" s="143"/>
      <c r="J51" s="143"/>
      <c r="K51" s="143"/>
      <c r="L51" s="143"/>
      <c r="M51" s="143"/>
      <c r="N51" s="143"/>
      <c r="O51" s="22"/>
      <c r="P51" s="22"/>
      <c r="Q51" s="22"/>
      <c r="R51" s="22"/>
      <c r="S51" s="22"/>
      <c r="T51" s="23"/>
      <c r="U51" s="259"/>
    </row>
    <row r="52" spans="1:21" ht="15" customHeight="1" x14ac:dyDescent="0.25">
      <c r="A52" s="141"/>
      <c r="B52" s="257" t="s">
        <v>280</v>
      </c>
      <c r="C52" s="148">
        <f>SUMIF(POA!$E$4:$E$33,RESUMEN!B52,POA!$AK$4:$AK$33)</f>
        <v>0</v>
      </c>
      <c r="D52" s="149">
        <f t="shared" si="0"/>
        <v>0</v>
      </c>
      <c r="E52" s="142"/>
      <c r="F52" s="143"/>
      <c r="G52" s="143"/>
      <c r="H52" s="143"/>
      <c r="I52" s="143"/>
      <c r="J52" s="143"/>
      <c r="K52" s="143"/>
      <c r="L52" s="143"/>
      <c r="M52" s="143"/>
      <c r="N52" s="143"/>
      <c r="O52" s="22"/>
      <c r="P52" s="22"/>
      <c r="Q52" s="22"/>
      <c r="R52" s="22"/>
      <c r="S52" s="22"/>
      <c r="T52" s="23"/>
      <c r="U52" s="259"/>
    </row>
    <row r="53" spans="1:21" ht="15" customHeight="1" x14ac:dyDescent="0.25">
      <c r="A53" s="141"/>
      <c r="B53" s="257" t="s">
        <v>281</v>
      </c>
      <c r="C53" s="148">
        <f>SUMIF(POA!$E$4:$E$33,RESUMEN!B53,POA!$AK$4:$AK$33)</f>
        <v>52690</v>
      </c>
      <c r="D53" s="149">
        <f t="shared" si="0"/>
        <v>0.48176797600760735</v>
      </c>
      <c r="E53" s="142"/>
      <c r="F53" s="143"/>
      <c r="G53" s="143"/>
      <c r="H53" s="143"/>
      <c r="I53" s="143"/>
      <c r="J53" s="143"/>
      <c r="K53" s="143"/>
      <c r="L53" s="143"/>
      <c r="M53" s="143"/>
      <c r="N53" s="143"/>
      <c r="O53" s="22"/>
      <c r="P53" s="22"/>
      <c r="Q53" s="22"/>
      <c r="R53" s="22"/>
      <c r="S53" s="22"/>
      <c r="T53" s="23"/>
      <c r="U53" s="259"/>
    </row>
    <row r="54" spans="1:21" ht="15" customHeight="1" x14ac:dyDescent="0.25">
      <c r="A54" s="141"/>
      <c r="B54" s="257" t="s">
        <v>282</v>
      </c>
      <c r="C54" s="148">
        <f>SUMIF(POA!$E$4:$E$33,RESUMEN!B54,POA!$AK$4:$AK$33)</f>
        <v>13850</v>
      </c>
      <c r="D54" s="149">
        <f t="shared" si="0"/>
        <v>0.12663667617584667</v>
      </c>
      <c r="E54" s="142"/>
      <c r="F54" s="143"/>
      <c r="G54" s="143"/>
      <c r="H54" s="143"/>
      <c r="I54" s="143"/>
      <c r="J54" s="143"/>
      <c r="K54" s="143"/>
      <c r="L54" s="143"/>
      <c r="M54" s="143"/>
      <c r="N54" s="143"/>
      <c r="O54" s="22"/>
      <c r="P54" s="22"/>
      <c r="Q54" s="22"/>
      <c r="R54" s="22"/>
      <c r="S54" s="22"/>
      <c r="T54" s="23"/>
      <c r="U54" s="259"/>
    </row>
    <row r="55" spans="1:21" ht="15" customHeight="1" x14ac:dyDescent="0.25">
      <c r="A55" s="141"/>
      <c r="B55" s="257" t="s">
        <v>279</v>
      </c>
      <c r="C55" s="148">
        <f>SUMIF(POA!$E$4:$E$33,RESUMEN!B55,POA!$AK$4:$AK$33)</f>
        <v>0</v>
      </c>
      <c r="D55" s="149">
        <f t="shared" si="0"/>
        <v>0</v>
      </c>
      <c r="E55" s="142"/>
      <c r="F55" s="143"/>
      <c r="G55" s="143"/>
      <c r="H55" s="143"/>
      <c r="I55" s="143"/>
      <c r="J55" s="143"/>
      <c r="K55" s="143"/>
      <c r="L55" s="143"/>
      <c r="M55" s="143"/>
      <c r="N55" s="143"/>
      <c r="O55" s="22"/>
      <c r="P55" s="22"/>
      <c r="Q55" s="22"/>
      <c r="R55" s="22"/>
      <c r="S55" s="22"/>
      <c r="T55" s="23"/>
      <c r="U55" s="259"/>
    </row>
    <row r="56" spans="1:21" x14ac:dyDescent="0.25">
      <c r="A56" s="144"/>
      <c r="B56" s="258" t="s">
        <v>70</v>
      </c>
      <c r="C56" s="150">
        <f>SUM(C43:C55)</f>
        <v>109368</v>
      </c>
      <c r="D56" s="151">
        <f>SUM(D43:D55)</f>
        <v>1</v>
      </c>
      <c r="E56" s="145"/>
      <c r="F56" s="146"/>
      <c r="G56" s="146"/>
      <c r="H56" s="146"/>
      <c r="I56" s="146"/>
      <c r="J56" s="146"/>
      <c r="K56" s="146"/>
      <c r="L56" s="146"/>
      <c r="M56" s="146"/>
      <c r="N56" s="146"/>
      <c r="O56" s="146"/>
      <c r="P56" s="146"/>
      <c r="Q56" s="146"/>
      <c r="R56" s="146"/>
      <c r="S56" s="146"/>
      <c r="T56" s="147"/>
      <c r="U56" s="147"/>
    </row>
    <row r="57" spans="1:21" x14ac:dyDescent="0.25">
      <c r="A57" s="10"/>
      <c r="B57" s="10"/>
      <c r="C57" s="41"/>
      <c r="D57" s="41"/>
      <c r="E57" s="41"/>
      <c r="F57" s="41"/>
      <c r="G57" s="41"/>
      <c r="H57" s="41"/>
      <c r="I57" s="41"/>
      <c r="J57" s="41"/>
      <c r="K57" s="41"/>
      <c r="L57" s="41"/>
      <c r="M57" s="41"/>
      <c r="N57" s="41"/>
      <c r="O57" s="41"/>
      <c r="P57" s="41"/>
      <c r="Q57" s="41"/>
      <c r="R57" s="41"/>
      <c r="S57" s="41"/>
      <c r="T57" s="14"/>
      <c r="U57" s="14"/>
    </row>
    <row r="58" spans="1:21" x14ac:dyDescent="0.25">
      <c r="A58" s="10"/>
      <c r="B58" s="10"/>
      <c r="C58" s="41"/>
      <c r="D58" s="41"/>
      <c r="E58" s="41"/>
      <c r="F58" s="41"/>
      <c r="G58" s="41"/>
      <c r="H58" s="41"/>
      <c r="I58" s="41"/>
      <c r="J58" s="41"/>
      <c r="K58" s="41"/>
      <c r="L58" s="41"/>
      <c r="M58" s="41"/>
      <c r="N58" s="41"/>
      <c r="O58" s="41"/>
      <c r="P58" s="41"/>
      <c r="Q58" s="41"/>
      <c r="R58" s="41"/>
      <c r="S58" s="41"/>
      <c r="T58" s="14"/>
      <c r="U58" s="14"/>
    </row>
    <row r="59" spans="1:21" x14ac:dyDescent="0.25">
      <c r="A59" s="10"/>
      <c r="B59" s="10"/>
      <c r="C59" s="41"/>
      <c r="D59" s="41"/>
      <c r="E59" s="41"/>
      <c r="F59" s="41"/>
      <c r="G59" s="41"/>
      <c r="H59" s="41"/>
      <c r="I59" s="41"/>
      <c r="J59" s="41"/>
      <c r="K59" s="41"/>
      <c r="L59" s="41"/>
      <c r="M59" s="41"/>
      <c r="N59" s="41"/>
      <c r="O59" s="41"/>
      <c r="P59" s="41"/>
      <c r="Q59" s="41"/>
      <c r="R59" s="41"/>
      <c r="S59" s="41"/>
      <c r="T59" s="14"/>
      <c r="U59" s="14"/>
    </row>
    <row r="60" spans="1:21" x14ac:dyDescent="0.25">
      <c r="A60" s="10"/>
      <c r="B60" s="10"/>
      <c r="C60" s="41"/>
      <c r="D60" s="41"/>
      <c r="E60" s="41"/>
      <c r="F60" s="41"/>
      <c r="G60" s="41"/>
      <c r="H60" s="41"/>
      <c r="I60" s="41"/>
      <c r="J60" s="41"/>
      <c r="K60" s="41"/>
      <c r="L60" s="41"/>
      <c r="M60" s="41"/>
      <c r="N60" s="41"/>
      <c r="O60" s="41"/>
      <c r="P60" s="41"/>
      <c r="Q60" s="41"/>
      <c r="R60" s="41"/>
      <c r="S60" s="41"/>
      <c r="T60" s="14"/>
      <c r="U60" s="14"/>
    </row>
    <row r="61" spans="1:21" x14ac:dyDescent="0.25">
      <c r="A61" s="10"/>
      <c r="B61" s="10"/>
      <c r="C61" s="41"/>
      <c r="D61" s="41"/>
      <c r="E61" s="41"/>
      <c r="F61" s="41"/>
      <c r="G61" s="41"/>
      <c r="H61" s="41"/>
      <c r="I61" s="41"/>
      <c r="J61" s="41"/>
      <c r="K61" s="41"/>
      <c r="L61" s="41"/>
      <c r="M61" s="41"/>
      <c r="N61" s="41"/>
      <c r="O61" s="41"/>
      <c r="P61" s="41"/>
      <c r="Q61" s="41"/>
      <c r="R61" s="41"/>
      <c r="S61" s="41"/>
      <c r="T61" s="14"/>
      <c r="U61" s="14"/>
    </row>
    <row r="62" spans="1:21" x14ac:dyDescent="0.25">
      <c r="A62" s="10"/>
      <c r="B62" s="10"/>
      <c r="C62" s="41"/>
      <c r="D62" s="41"/>
      <c r="E62" s="41"/>
      <c r="F62" s="41"/>
      <c r="G62" s="41"/>
      <c r="H62" s="41"/>
      <c r="I62" s="41"/>
      <c r="J62" s="41"/>
      <c r="K62" s="41"/>
      <c r="L62" s="41"/>
      <c r="M62" s="41"/>
      <c r="N62" s="41"/>
      <c r="O62" s="41"/>
      <c r="P62" s="41"/>
      <c r="Q62" s="41"/>
      <c r="R62" s="41"/>
      <c r="S62" s="41"/>
      <c r="T62" s="14"/>
      <c r="U62" s="14"/>
    </row>
    <row r="63" spans="1:21" x14ac:dyDescent="0.25">
      <c r="A63" s="10"/>
      <c r="B63" s="10"/>
      <c r="C63" s="41"/>
      <c r="D63" s="41"/>
      <c r="E63" s="41"/>
      <c r="F63" s="41"/>
      <c r="G63" s="41"/>
      <c r="H63" s="41"/>
      <c r="I63" s="41"/>
      <c r="J63" s="41"/>
      <c r="K63" s="41"/>
      <c r="L63" s="41"/>
      <c r="M63" s="41"/>
      <c r="N63" s="41"/>
      <c r="O63" s="41"/>
      <c r="P63" s="41"/>
      <c r="Q63" s="41"/>
      <c r="R63" s="41"/>
      <c r="S63" s="41"/>
      <c r="T63" s="14"/>
      <c r="U63" s="14"/>
    </row>
    <row r="64" spans="1:21" x14ac:dyDescent="0.25">
      <c r="A64" s="10"/>
      <c r="B64" s="10"/>
      <c r="C64" s="41"/>
      <c r="D64" s="41"/>
      <c r="E64" s="41"/>
      <c r="F64" s="41"/>
      <c r="G64" s="41"/>
      <c r="H64" s="41"/>
      <c r="I64" s="41"/>
      <c r="J64" s="41"/>
      <c r="K64" s="41"/>
      <c r="L64" s="41"/>
      <c r="M64" s="41"/>
      <c r="N64" s="41"/>
      <c r="O64" s="41"/>
      <c r="P64" s="41"/>
      <c r="Q64" s="41"/>
      <c r="R64" s="41"/>
      <c r="S64" s="41"/>
      <c r="T64" s="14"/>
      <c r="U64" s="14"/>
    </row>
    <row r="65" spans="1:21" x14ac:dyDescent="0.25">
      <c r="A65" s="10"/>
      <c r="B65" s="10"/>
      <c r="C65" s="41"/>
      <c r="D65" s="41"/>
      <c r="E65" s="41"/>
      <c r="F65" s="41"/>
      <c r="G65" s="41"/>
      <c r="H65" s="41"/>
      <c r="I65" s="41"/>
      <c r="J65" s="41"/>
      <c r="K65" s="41"/>
      <c r="L65" s="41"/>
      <c r="M65" s="41"/>
      <c r="N65" s="41"/>
      <c r="O65" s="41"/>
      <c r="P65" s="41"/>
      <c r="Q65" s="41"/>
      <c r="R65" s="41"/>
      <c r="S65" s="41"/>
      <c r="T65" s="14"/>
      <c r="U65" s="14"/>
    </row>
    <row r="66" spans="1:21" x14ac:dyDescent="0.25">
      <c r="A66" s="10"/>
      <c r="B66" s="10"/>
      <c r="C66" s="41"/>
      <c r="D66" s="41"/>
      <c r="E66" s="41"/>
      <c r="F66" s="41"/>
      <c r="G66" s="41"/>
      <c r="H66" s="41"/>
      <c r="I66" s="41"/>
      <c r="J66" s="41"/>
      <c r="K66" s="41"/>
      <c r="L66" s="41"/>
      <c r="M66" s="41"/>
      <c r="N66" s="41"/>
      <c r="O66" s="41"/>
      <c r="P66" s="41"/>
      <c r="Q66" s="41"/>
      <c r="R66" s="41"/>
      <c r="S66" s="41"/>
      <c r="T66" s="14"/>
      <c r="U66" s="14"/>
    </row>
    <row r="67" spans="1:21" x14ac:dyDescent="0.25">
      <c r="A67" s="10"/>
      <c r="B67" s="10"/>
      <c r="C67" s="41"/>
      <c r="D67" s="41"/>
      <c r="E67" s="41"/>
      <c r="F67" s="41"/>
      <c r="G67" s="41"/>
      <c r="H67" s="41"/>
      <c r="I67" s="41"/>
      <c r="J67" s="41"/>
      <c r="K67" s="41"/>
      <c r="L67" s="41"/>
      <c r="M67" s="41"/>
      <c r="N67" s="41"/>
      <c r="O67" s="41"/>
      <c r="P67" s="41"/>
      <c r="Q67" s="41"/>
      <c r="R67" s="41"/>
      <c r="S67" s="41"/>
      <c r="T67" s="14"/>
      <c r="U67" s="14"/>
    </row>
    <row r="68" spans="1:21" x14ac:dyDescent="0.25">
      <c r="A68" s="10"/>
      <c r="B68" s="10"/>
      <c r="C68" s="41"/>
      <c r="D68" s="41"/>
      <c r="E68" s="41"/>
      <c r="F68" s="41"/>
      <c r="G68" s="41"/>
      <c r="H68" s="41"/>
      <c r="I68" s="41"/>
      <c r="J68" s="41"/>
      <c r="K68" s="41"/>
      <c r="L68" s="41"/>
      <c r="M68" s="41"/>
      <c r="N68" s="41"/>
      <c r="O68" s="41"/>
      <c r="P68" s="41"/>
      <c r="Q68" s="41"/>
      <c r="R68" s="41"/>
      <c r="S68" s="41"/>
      <c r="T68" s="14"/>
      <c r="U68" s="14"/>
    </row>
    <row r="69" spans="1:21" ht="15.75" thickBot="1" x14ac:dyDescent="0.3">
      <c r="A69" s="42"/>
      <c r="B69" s="42"/>
      <c r="C69" s="43"/>
      <c r="D69" s="43"/>
      <c r="E69" s="43"/>
      <c r="F69" s="43"/>
      <c r="G69" s="43"/>
      <c r="H69" s="43"/>
      <c r="I69" s="43"/>
      <c r="J69" s="43"/>
      <c r="K69" s="43"/>
      <c r="L69" s="43"/>
      <c r="M69" s="43"/>
      <c r="N69" s="43"/>
      <c r="O69" s="43"/>
      <c r="P69" s="43"/>
      <c r="Q69" s="43"/>
      <c r="R69" s="43"/>
      <c r="S69" s="43"/>
      <c r="T69" s="45"/>
      <c r="U69" s="45"/>
    </row>
    <row r="87" spans="2:2" x14ac:dyDescent="0.25">
      <c r="B87" s="58"/>
    </row>
    <row r="88" spans="2:2" x14ac:dyDescent="0.25">
      <c r="B88" s="58"/>
    </row>
    <row r="89" spans="2:2" x14ac:dyDescent="0.25">
      <c r="B89" s="58"/>
    </row>
    <row r="90" spans="2:2" x14ac:dyDescent="0.25">
      <c r="B90" s="58"/>
    </row>
  </sheetData>
  <sheetProtection password="941C" sheet="1" objects="1" scenarios="1" selectLockedCells="1"/>
  <mergeCells count="22">
    <mergeCell ref="F14:J14"/>
    <mergeCell ref="E6:R6"/>
    <mergeCell ref="E7:R7"/>
    <mergeCell ref="B8:T8"/>
    <mergeCell ref="F12:J12"/>
    <mergeCell ref="F13:J13"/>
    <mergeCell ref="F18:J18"/>
    <mergeCell ref="N20:S20"/>
    <mergeCell ref="F23:J23"/>
    <mergeCell ref="F24:J24"/>
    <mergeCell ref="F25:J25"/>
    <mergeCell ref="F15:J15"/>
    <mergeCell ref="N15:S15"/>
    <mergeCell ref="F16:J16"/>
    <mergeCell ref="N16:S16"/>
    <mergeCell ref="F17:J17"/>
    <mergeCell ref="N17:S17"/>
    <mergeCell ref="F32:J32"/>
    <mergeCell ref="C36:J37"/>
    <mergeCell ref="B40:D40"/>
    <mergeCell ref="F42:N42"/>
    <mergeCell ref="F26:J26"/>
  </mergeCells>
  <pageMargins left="0.70866141732283472" right="0.70866141732283472" top="0.74803149606299213" bottom="0.74803149606299213" header="0.31496062992125984" footer="0.31496062992125984"/>
  <pageSetup scale="42" orientation="landscape" r:id="rId1"/>
  <colBreaks count="1" manualBreakCount="1">
    <brk id="20" min="3" max="68"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LISTAS!$G$2:$G$5</xm:f>
          </x14:formula1>
          <xm:sqref>F32:J32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C111"/>
  <sheetViews>
    <sheetView showGridLines="0" topLeftCell="B7" zoomScaleNormal="100" workbookViewId="0">
      <selection activeCell="C9" sqref="C9"/>
    </sheetView>
  </sheetViews>
  <sheetFormatPr baseColWidth="10" defaultRowHeight="18.75" x14ac:dyDescent="0.3"/>
  <cols>
    <col min="1" max="1" width="41.7109375" style="211" customWidth="1"/>
    <col min="2" max="2" width="53.42578125" style="212" customWidth="1"/>
    <col min="3" max="3" width="99" style="213" customWidth="1"/>
    <col min="4" max="16384" width="11.42578125" style="211"/>
  </cols>
  <sheetData>
    <row r="1" spans="1:3" ht="19.5" thickBot="1" x14ac:dyDescent="0.35">
      <c r="A1" s="436" t="s">
        <v>332</v>
      </c>
      <c r="B1" s="436"/>
      <c r="C1" s="436"/>
    </row>
    <row r="2" spans="1:3" ht="27" customHeight="1" thickBot="1" x14ac:dyDescent="0.35">
      <c r="A2" s="433" t="s">
        <v>817</v>
      </c>
      <c r="B2" s="434"/>
      <c r="C2" s="435"/>
    </row>
    <row r="3" spans="1:3" ht="19.5" thickBot="1" x14ac:dyDescent="0.35">
      <c r="A3" s="433" t="s">
        <v>818</v>
      </c>
      <c r="B3" s="434"/>
      <c r="C3" s="435"/>
    </row>
    <row r="4" spans="1:3" x14ac:dyDescent="0.3">
      <c r="A4" s="227"/>
      <c r="B4" s="228"/>
      <c r="C4" s="228"/>
    </row>
    <row r="5" spans="1:3" x14ac:dyDescent="0.3">
      <c r="A5" s="209" t="s">
        <v>125</v>
      </c>
      <c r="B5" s="209" t="s">
        <v>298</v>
      </c>
      <c r="C5" s="210" t="s">
        <v>319</v>
      </c>
    </row>
    <row r="6" spans="1:3" ht="225" x14ac:dyDescent="0.3">
      <c r="A6" s="214" t="s">
        <v>22</v>
      </c>
      <c r="B6" s="215" t="s">
        <v>299</v>
      </c>
      <c r="C6" s="215" t="s">
        <v>798</v>
      </c>
    </row>
    <row r="7" spans="1:3" ht="93.75" x14ac:dyDescent="0.3">
      <c r="A7" s="214" t="s">
        <v>23</v>
      </c>
      <c r="B7" s="215" t="s">
        <v>300</v>
      </c>
      <c r="C7" s="215" t="s">
        <v>797</v>
      </c>
    </row>
    <row r="8" spans="1:3" ht="112.5" x14ac:dyDescent="0.3">
      <c r="A8" s="214" t="s">
        <v>34</v>
      </c>
      <c r="B8" s="215" t="s">
        <v>301</v>
      </c>
      <c r="C8" s="215" t="s">
        <v>799</v>
      </c>
    </row>
    <row r="9" spans="1:3" ht="131.25" x14ac:dyDescent="0.3">
      <c r="A9" s="253" t="s">
        <v>302</v>
      </c>
      <c r="B9" s="215" t="s">
        <v>814</v>
      </c>
      <c r="C9" s="215" t="s">
        <v>815</v>
      </c>
    </row>
    <row r="10" spans="1:3" ht="281.25" x14ac:dyDescent="0.3">
      <c r="A10" s="216" t="s">
        <v>33</v>
      </c>
      <c r="B10" s="215" t="s">
        <v>286</v>
      </c>
      <c r="C10" s="215" t="s">
        <v>800</v>
      </c>
    </row>
    <row r="11" spans="1:3" ht="131.25" x14ac:dyDescent="0.3">
      <c r="A11" s="216" t="s">
        <v>31</v>
      </c>
      <c r="B11" s="215" t="s">
        <v>287</v>
      </c>
      <c r="C11" s="215" t="s">
        <v>801</v>
      </c>
    </row>
    <row r="12" spans="1:3" ht="225" x14ac:dyDescent="0.3">
      <c r="A12" s="216" t="s">
        <v>30</v>
      </c>
      <c r="B12" s="215" t="s">
        <v>303</v>
      </c>
      <c r="C12" s="217" t="s">
        <v>800</v>
      </c>
    </row>
    <row r="13" spans="1:3" ht="150" x14ac:dyDescent="0.3">
      <c r="A13" s="216" t="s">
        <v>29</v>
      </c>
      <c r="B13" s="215" t="s">
        <v>289</v>
      </c>
      <c r="C13" s="217" t="s">
        <v>801</v>
      </c>
    </row>
    <row r="14" spans="1:3" ht="225" x14ac:dyDescent="0.3">
      <c r="A14" s="216" t="s">
        <v>28</v>
      </c>
      <c r="B14" s="215" t="s">
        <v>290</v>
      </c>
      <c r="C14" s="215" t="s">
        <v>801</v>
      </c>
    </row>
    <row r="15" spans="1:3" ht="262.5" x14ac:dyDescent="0.3">
      <c r="A15" s="218" t="s">
        <v>27</v>
      </c>
      <c r="B15" s="215" t="s">
        <v>304</v>
      </c>
      <c r="C15" s="215" t="s">
        <v>801</v>
      </c>
    </row>
    <row r="16" spans="1:3" ht="281.25" x14ac:dyDescent="0.3">
      <c r="A16" s="218" t="s">
        <v>26</v>
      </c>
      <c r="B16" s="215" t="s">
        <v>305</v>
      </c>
      <c r="C16" s="215" t="s">
        <v>801</v>
      </c>
    </row>
    <row r="17" spans="1:3" ht="93.75" x14ac:dyDescent="0.3">
      <c r="A17" s="218" t="s">
        <v>25</v>
      </c>
      <c r="B17" s="215" t="s">
        <v>293</v>
      </c>
      <c r="C17" s="215" t="s">
        <v>802</v>
      </c>
    </row>
    <row r="18" spans="1:3" ht="37.5" x14ac:dyDescent="0.3">
      <c r="A18" s="216" t="s">
        <v>24</v>
      </c>
      <c r="B18" s="215" t="s">
        <v>306</v>
      </c>
      <c r="C18" s="217" t="s">
        <v>309</v>
      </c>
    </row>
    <row r="37" spans="2:3" x14ac:dyDescent="0.3">
      <c r="B37" s="211"/>
      <c r="C37" s="211"/>
    </row>
    <row r="38" spans="2:3" x14ac:dyDescent="0.3">
      <c r="B38" s="211"/>
      <c r="C38" s="211"/>
    </row>
    <row r="39" spans="2:3" x14ac:dyDescent="0.3">
      <c r="B39" s="211"/>
      <c r="C39" s="211"/>
    </row>
    <row r="40" spans="2:3" x14ac:dyDescent="0.3">
      <c r="B40" s="211"/>
      <c r="C40" s="211"/>
    </row>
    <row r="41" spans="2:3" x14ac:dyDescent="0.3">
      <c r="B41" s="211"/>
      <c r="C41" s="211"/>
    </row>
    <row r="42" spans="2:3" x14ac:dyDescent="0.3">
      <c r="B42" s="211"/>
      <c r="C42" s="211"/>
    </row>
    <row r="43" spans="2:3" x14ac:dyDescent="0.3">
      <c r="B43" s="211"/>
      <c r="C43" s="211"/>
    </row>
    <row r="44" spans="2:3" x14ac:dyDescent="0.3">
      <c r="B44" s="211"/>
      <c r="C44" s="211"/>
    </row>
    <row r="45" spans="2:3" x14ac:dyDescent="0.3">
      <c r="B45" s="211"/>
      <c r="C45" s="211"/>
    </row>
    <row r="46" spans="2:3" x14ac:dyDescent="0.3">
      <c r="B46" s="211"/>
      <c r="C46" s="211"/>
    </row>
    <row r="47" spans="2:3" x14ac:dyDescent="0.3">
      <c r="B47" s="211"/>
      <c r="C47" s="211"/>
    </row>
    <row r="48" spans="2:3" x14ac:dyDescent="0.3">
      <c r="B48" s="211"/>
      <c r="C48" s="211"/>
    </row>
    <row r="49" spans="2:3" x14ac:dyDescent="0.3">
      <c r="B49" s="211"/>
      <c r="C49" s="211"/>
    </row>
    <row r="50" spans="2:3" x14ac:dyDescent="0.3">
      <c r="B50" s="211"/>
      <c r="C50" s="211"/>
    </row>
    <row r="51" spans="2:3" x14ac:dyDescent="0.3">
      <c r="B51" s="211"/>
      <c r="C51" s="211"/>
    </row>
    <row r="52" spans="2:3" x14ac:dyDescent="0.3">
      <c r="B52" s="211"/>
      <c r="C52" s="211"/>
    </row>
    <row r="53" spans="2:3" x14ac:dyDescent="0.3">
      <c r="B53" s="211"/>
      <c r="C53" s="211"/>
    </row>
    <row r="54" spans="2:3" x14ac:dyDescent="0.3">
      <c r="B54" s="211"/>
      <c r="C54" s="211"/>
    </row>
    <row r="55" spans="2:3" x14ac:dyDescent="0.3">
      <c r="B55" s="211"/>
      <c r="C55" s="211"/>
    </row>
    <row r="56" spans="2:3" x14ac:dyDescent="0.3">
      <c r="B56" s="211"/>
      <c r="C56" s="211"/>
    </row>
    <row r="57" spans="2:3" x14ac:dyDescent="0.3">
      <c r="B57" s="211"/>
      <c r="C57" s="211"/>
    </row>
    <row r="58" spans="2:3" x14ac:dyDescent="0.3">
      <c r="B58" s="211"/>
      <c r="C58" s="211"/>
    </row>
    <row r="59" spans="2:3" x14ac:dyDescent="0.3">
      <c r="B59" s="211"/>
      <c r="C59" s="211"/>
    </row>
    <row r="60" spans="2:3" x14ac:dyDescent="0.3">
      <c r="B60" s="211"/>
      <c r="C60" s="211"/>
    </row>
    <row r="61" spans="2:3" x14ac:dyDescent="0.3">
      <c r="B61" s="211"/>
      <c r="C61" s="211"/>
    </row>
    <row r="62" spans="2:3" x14ac:dyDescent="0.3">
      <c r="B62" s="211"/>
      <c r="C62" s="211"/>
    </row>
    <row r="63" spans="2:3" x14ac:dyDescent="0.3">
      <c r="B63" s="211"/>
      <c r="C63" s="211"/>
    </row>
    <row r="64" spans="2:3" x14ac:dyDescent="0.3">
      <c r="B64" s="211"/>
      <c r="C64" s="211"/>
    </row>
    <row r="65" spans="2:3" x14ac:dyDescent="0.3">
      <c r="B65" s="211"/>
      <c r="C65" s="211"/>
    </row>
    <row r="66" spans="2:3" x14ac:dyDescent="0.3">
      <c r="B66" s="211"/>
      <c r="C66" s="211"/>
    </row>
    <row r="67" spans="2:3" x14ac:dyDescent="0.3">
      <c r="B67" s="211"/>
      <c r="C67" s="211"/>
    </row>
    <row r="68" spans="2:3" x14ac:dyDescent="0.3">
      <c r="B68" s="211"/>
      <c r="C68" s="211"/>
    </row>
    <row r="69" spans="2:3" x14ac:dyDescent="0.3">
      <c r="B69" s="211"/>
      <c r="C69" s="211"/>
    </row>
    <row r="70" spans="2:3" x14ac:dyDescent="0.3">
      <c r="B70" s="211"/>
      <c r="C70" s="211"/>
    </row>
    <row r="71" spans="2:3" x14ac:dyDescent="0.3">
      <c r="B71" s="211"/>
      <c r="C71" s="211"/>
    </row>
    <row r="72" spans="2:3" x14ac:dyDescent="0.3">
      <c r="B72" s="211"/>
      <c r="C72" s="211"/>
    </row>
    <row r="73" spans="2:3" x14ac:dyDescent="0.3">
      <c r="B73" s="211"/>
      <c r="C73" s="211"/>
    </row>
    <row r="74" spans="2:3" x14ac:dyDescent="0.3">
      <c r="B74" s="211"/>
      <c r="C74" s="211"/>
    </row>
    <row r="75" spans="2:3" x14ac:dyDescent="0.3">
      <c r="B75" s="211"/>
      <c r="C75" s="211"/>
    </row>
    <row r="76" spans="2:3" x14ac:dyDescent="0.3">
      <c r="B76" s="211"/>
      <c r="C76" s="211"/>
    </row>
    <row r="77" spans="2:3" x14ac:dyDescent="0.3">
      <c r="B77" s="211"/>
      <c r="C77" s="211"/>
    </row>
    <row r="78" spans="2:3" x14ac:dyDescent="0.3">
      <c r="B78" s="211"/>
      <c r="C78" s="211"/>
    </row>
    <row r="79" spans="2:3" x14ac:dyDescent="0.3">
      <c r="B79" s="211"/>
      <c r="C79" s="211"/>
    </row>
    <row r="80" spans="2:3" x14ac:dyDescent="0.3">
      <c r="B80" s="211"/>
      <c r="C80" s="211"/>
    </row>
    <row r="81" spans="2:3" x14ac:dyDescent="0.3">
      <c r="B81" s="211"/>
      <c r="C81" s="211"/>
    </row>
    <row r="82" spans="2:3" x14ac:dyDescent="0.3">
      <c r="B82" s="211"/>
      <c r="C82" s="211"/>
    </row>
    <row r="83" spans="2:3" x14ac:dyDescent="0.3">
      <c r="B83" s="211"/>
      <c r="C83" s="211"/>
    </row>
    <row r="84" spans="2:3" x14ac:dyDescent="0.3">
      <c r="B84" s="211"/>
      <c r="C84" s="211"/>
    </row>
    <row r="85" spans="2:3" x14ac:dyDescent="0.3">
      <c r="B85" s="211"/>
      <c r="C85" s="211"/>
    </row>
    <row r="86" spans="2:3" x14ac:dyDescent="0.3">
      <c r="B86" s="211"/>
      <c r="C86" s="211"/>
    </row>
    <row r="87" spans="2:3" x14ac:dyDescent="0.3">
      <c r="B87" s="211"/>
      <c r="C87" s="211"/>
    </row>
    <row r="88" spans="2:3" x14ac:dyDescent="0.3">
      <c r="B88" s="211"/>
      <c r="C88" s="211"/>
    </row>
    <row r="89" spans="2:3" x14ac:dyDescent="0.3">
      <c r="B89" s="211"/>
      <c r="C89" s="211"/>
    </row>
    <row r="90" spans="2:3" x14ac:dyDescent="0.3">
      <c r="B90" s="211"/>
      <c r="C90" s="211"/>
    </row>
    <row r="91" spans="2:3" x14ac:dyDescent="0.3">
      <c r="B91" s="211"/>
      <c r="C91" s="211"/>
    </row>
    <row r="92" spans="2:3" x14ac:dyDescent="0.3">
      <c r="B92" s="211"/>
      <c r="C92" s="211"/>
    </row>
    <row r="93" spans="2:3" x14ac:dyDescent="0.3">
      <c r="B93" s="211"/>
      <c r="C93" s="211"/>
    </row>
    <row r="94" spans="2:3" x14ac:dyDescent="0.3">
      <c r="B94" s="211"/>
      <c r="C94" s="211"/>
    </row>
    <row r="95" spans="2:3" x14ac:dyDescent="0.3">
      <c r="B95" s="211"/>
      <c r="C95" s="211"/>
    </row>
    <row r="96" spans="2:3" x14ac:dyDescent="0.3">
      <c r="B96" s="211"/>
      <c r="C96" s="211"/>
    </row>
    <row r="97" spans="2:3" x14ac:dyDescent="0.3">
      <c r="B97" s="211"/>
      <c r="C97" s="211"/>
    </row>
    <row r="98" spans="2:3" x14ac:dyDescent="0.3">
      <c r="B98" s="211"/>
      <c r="C98" s="211"/>
    </row>
    <row r="99" spans="2:3" x14ac:dyDescent="0.3">
      <c r="B99" s="211"/>
      <c r="C99" s="211"/>
    </row>
    <row r="100" spans="2:3" x14ac:dyDescent="0.3">
      <c r="B100" s="211"/>
      <c r="C100" s="211"/>
    </row>
    <row r="101" spans="2:3" x14ac:dyDescent="0.3">
      <c r="B101" s="211"/>
      <c r="C101" s="211"/>
    </row>
    <row r="102" spans="2:3" x14ac:dyDescent="0.3">
      <c r="B102" s="211"/>
      <c r="C102" s="211"/>
    </row>
    <row r="103" spans="2:3" x14ac:dyDescent="0.3">
      <c r="B103" s="211"/>
      <c r="C103" s="211"/>
    </row>
    <row r="104" spans="2:3" x14ac:dyDescent="0.3">
      <c r="B104" s="211"/>
      <c r="C104" s="211"/>
    </row>
    <row r="105" spans="2:3" x14ac:dyDescent="0.3">
      <c r="B105" s="211"/>
      <c r="C105" s="211"/>
    </row>
    <row r="106" spans="2:3" x14ac:dyDescent="0.3">
      <c r="B106" s="211"/>
      <c r="C106" s="211"/>
    </row>
    <row r="107" spans="2:3" x14ac:dyDescent="0.3">
      <c r="B107" s="211"/>
      <c r="C107" s="211"/>
    </row>
    <row r="108" spans="2:3" x14ac:dyDescent="0.3">
      <c r="B108" s="211"/>
      <c r="C108" s="211"/>
    </row>
    <row r="109" spans="2:3" x14ac:dyDescent="0.3">
      <c r="B109" s="211"/>
      <c r="C109" s="211"/>
    </row>
    <row r="110" spans="2:3" x14ac:dyDescent="0.3">
      <c r="B110" s="211"/>
      <c r="C110" s="211"/>
    </row>
    <row r="111" spans="2:3" x14ac:dyDescent="0.3">
      <c r="B111" s="211"/>
      <c r="C111" s="211"/>
    </row>
  </sheetData>
  <sheetProtection password="93DC" sheet="1" objects="1" scenarios="1"/>
  <mergeCells count="3">
    <mergeCell ref="A2:C2"/>
    <mergeCell ref="A3:C3"/>
    <mergeCell ref="A1:C1"/>
  </mergeCell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19"/>
  <sheetViews>
    <sheetView showGridLines="0" workbookViewId="0">
      <selection activeCell="C17" sqref="C17"/>
    </sheetView>
  </sheetViews>
  <sheetFormatPr baseColWidth="10" defaultRowHeight="15" x14ac:dyDescent="0.25"/>
  <cols>
    <col min="1" max="1" width="40.28515625" customWidth="1"/>
    <col min="2" max="2" width="30.85546875" customWidth="1"/>
    <col min="3" max="3" width="40" customWidth="1"/>
    <col min="4" max="4" width="16.85546875" customWidth="1"/>
    <col min="5" max="5" width="36.28515625" customWidth="1"/>
  </cols>
  <sheetData>
    <row r="1" spans="1:5" ht="15.75" thickBot="1" x14ac:dyDescent="0.3">
      <c r="A1" s="169" t="s">
        <v>125</v>
      </c>
      <c r="B1" s="169" t="s">
        <v>307</v>
      </c>
      <c r="C1" s="168" t="s">
        <v>308</v>
      </c>
      <c r="D1" s="168" t="s">
        <v>313</v>
      </c>
      <c r="E1" s="168" t="s">
        <v>320</v>
      </c>
    </row>
    <row r="2" spans="1:5" ht="51.75" thickBot="1" x14ac:dyDescent="0.3">
      <c r="A2" s="171" t="s">
        <v>22</v>
      </c>
      <c r="B2" s="185" t="s">
        <v>244</v>
      </c>
      <c r="C2" s="187" t="s">
        <v>295</v>
      </c>
      <c r="D2" s="187" t="s">
        <v>314</v>
      </c>
      <c r="E2" s="177" t="s">
        <v>322</v>
      </c>
    </row>
    <row r="3" spans="1:5" ht="64.5" thickBot="1" x14ac:dyDescent="0.3">
      <c r="A3" s="172" t="s">
        <v>23</v>
      </c>
      <c r="B3" s="186" t="s">
        <v>245</v>
      </c>
      <c r="C3" s="188" t="s">
        <v>310</v>
      </c>
      <c r="D3" s="188" t="s">
        <v>314</v>
      </c>
      <c r="E3" s="178" t="s">
        <v>321</v>
      </c>
    </row>
    <row r="4" spans="1:5" ht="39" thickBot="1" x14ac:dyDescent="0.3">
      <c r="A4" s="172" t="s">
        <v>34</v>
      </c>
      <c r="B4" s="186" t="s">
        <v>246</v>
      </c>
      <c r="C4" s="186" t="s">
        <v>311</v>
      </c>
      <c r="D4" s="190" t="s">
        <v>315</v>
      </c>
      <c r="E4" s="170" t="s">
        <v>323</v>
      </c>
    </row>
    <row r="5" spans="1:5" ht="51.75" thickBot="1" x14ac:dyDescent="0.3">
      <c r="A5" s="173" t="s">
        <v>302</v>
      </c>
      <c r="B5" s="186" t="s">
        <v>244</v>
      </c>
      <c r="C5" s="186" t="s">
        <v>295</v>
      </c>
      <c r="D5" s="186" t="s">
        <v>314</v>
      </c>
      <c r="E5" s="177" t="s">
        <v>322</v>
      </c>
    </row>
    <row r="6" spans="1:5" ht="39" thickBot="1" x14ac:dyDescent="0.3">
      <c r="A6" s="174" t="s">
        <v>33</v>
      </c>
      <c r="B6" s="179" t="s">
        <v>247</v>
      </c>
      <c r="C6" s="189"/>
      <c r="D6" s="189" t="s">
        <v>315</v>
      </c>
      <c r="E6" s="189"/>
    </row>
    <row r="7" spans="1:5" ht="51.75" thickBot="1" x14ac:dyDescent="0.3">
      <c r="A7" s="175" t="s">
        <v>31</v>
      </c>
      <c r="B7" s="180" t="s">
        <v>248</v>
      </c>
      <c r="C7" s="180" t="s">
        <v>312</v>
      </c>
      <c r="D7" s="191" t="s">
        <v>316</v>
      </c>
      <c r="E7" s="180" t="s">
        <v>324</v>
      </c>
    </row>
    <row r="8" spans="1:5" ht="51.75" thickBot="1" x14ac:dyDescent="0.3">
      <c r="A8" s="175" t="s">
        <v>30</v>
      </c>
      <c r="B8" s="180" t="s">
        <v>249</v>
      </c>
      <c r="C8" s="191"/>
      <c r="D8" s="191" t="s">
        <v>315</v>
      </c>
      <c r="E8" s="191"/>
    </row>
    <row r="9" spans="1:5" ht="64.5" thickBot="1" x14ac:dyDescent="0.3">
      <c r="A9" s="175" t="s">
        <v>29</v>
      </c>
      <c r="B9" s="180" t="s">
        <v>250</v>
      </c>
      <c r="C9" s="191"/>
      <c r="D9" s="191" t="s">
        <v>315</v>
      </c>
      <c r="E9" s="191"/>
    </row>
    <row r="10" spans="1:5" ht="39" thickBot="1" x14ac:dyDescent="0.3">
      <c r="A10" s="175" t="s">
        <v>28</v>
      </c>
      <c r="B10" s="180" t="s">
        <v>251</v>
      </c>
      <c r="C10" s="191"/>
      <c r="D10" s="191" t="s">
        <v>315</v>
      </c>
      <c r="E10" s="204" t="s">
        <v>325</v>
      </c>
    </row>
    <row r="11" spans="1:5" ht="63.75" x14ac:dyDescent="0.25">
      <c r="A11" s="437" t="s">
        <v>27</v>
      </c>
      <c r="B11" s="206" t="s">
        <v>821</v>
      </c>
      <c r="C11" s="181" t="s">
        <v>317</v>
      </c>
      <c r="D11" s="192" t="s">
        <v>315</v>
      </c>
      <c r="E11" s="204" t="s">
        <v>325</v>
      </c>
    </row>
    <row r="12" spans="1:5" ht="38.25" x14ac:dyDescent="0.25">
      <c r="A12" s="438"/>
      <c r="B12" s="182" t="s">
        <v>253</v>
      </c>
      <c r="C12" s="193"/>
      <c r="D12" s="193" t="s">
        <v>316</v>
      </c>
      <c r="E12" s="193"/>
    </row>
    <row r="13" spans="1:5" ht="15.75" thickBot="1" x14ac:dyDescent="0.3">
      <c r="A13" s="439"/>
      <c r="B13" s="183" t="s">
        <v>254</v>
      </c>
      <c r="C13" s="194"/>
      <c r="D13" s="194" t="s">
        <v>316</v>
      </c>
      <c r="E13" s="194"/>
    </row>
    <row r="14" spans="1:5" ht="51.75" thickBot="1" x14ac:dyDescent="0.3">
      <c r="A14" s="438" t="s">
        <v>26</v>
      </c>
      <c r="B14" s="184" t="s">
        <v>820</v>
      </c>
      <c r="C14" s="179" t="s">
        <v>318</v>
      </c>
      <c r="D14" s="195" t="s">
        <v>315</v>
      </c>
      <c r="E14" s="205"/>
    </row>
    <row r="15" spans="1:5" ht="25.5" x14ac:dyDescent="0.25">
      <c r="A15" s="438"/>
      <c r="B15" s="182" t="s">
        <v>255</v>
      </c>
      <c r="C15" s="200"/>
      <c r="D15" s="196" t="s">
        <v>316</v>
      </c>
      <c r="E15" s="196"/>
    </row>
    <row r="16" spans="1:5" ht="15.75" thickBot="1" x14ac:dyDescent="0.3">
      <c r="A16" s="439"/>
      <c r="B16" s="183" t="s">
        <v>256</v>
      </c>
      <c r="C16" s="201"/>
      <c r="D16" s="197" t="s">
        <v>316</v>
      </c>
      <c r="E16" s="197"/>
    </row>
    <row r="17" spans="1:5" ht="45" x14ac:dyDescent="0.25">
      <c r="A17" s="438" t="s">
        <v>25</v>
      </c>
      <c r="B17" s="184" t="s">
        <v>822</v>
      </c>
      <c r="C17" s="202"/>
      <c r="D17" s="198" t="s">
        <v>315</v>
      </c>
      <c r="E17" s="207" t="s">
        <v>326</v>
      </c>
    </row>
    <row r="18" spans="1:5" ht="26.25" thickBot="1" x14ac:dyDescent="0.3">
      <c r="A18" s="439"/>
      <c r="B18" s="183" t="s">
        <v>257</v>
      </c>
      <c r="C18" s="201"/>
      <c r="D18" s="197" t="s">
        <v>315</v>
      </c>
      <c r="E18" s="197"/>
    </row>
    <row r="19" spans="1:5" ht="45.75" thickBot="1" x14ac:dyDescent="0.3">
      <c r="A19" s="176" t="s">
        <v>24</v>
      </c>
      <c r="B19" s="186" t="s">
        <v>252</v>
      </c>
      <c r="C19" s="203"/>
      <c r="D19" s="199" t="s">
        <v>315</v>
      </c>
      <c r="E19" s="208" t="s">
        <v>327</v>
      </c>
    </row>
  </sheetData>
  <mergeCells count="3">
    <mergeCell ref="A11:A13"/>
    <mergeCell ref="A14:A16"/>
    <mergeCell ref="A17:A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O34"/>
  <sheetViews>
    <sheetView topLeftCell="Q16" zoomScale="70" zoomScaleNormal="70" workbookViewId="0">
      <selection activeCell="Y34" sqref="Y34:AJ34"/>
    </sheetView>
  </sheetViews>
  <sheetFormatPr baseColWidth="10" defaultRowHeight="12.75" x14ac:dyDescent="0.25"/>
  <cols>
    <col min="1" max="1" width="47.85546875" style="153" customWidth="1"/>
    <col min="2" max="2" width="44" style="152" customWidth="1"/>
    <col min="3" max="3" width="23.5703125" style="152" customWidth="1"/>
    <col min="4" max="4" width="6.85546875" style="152" customWidth="1"/>
    <col min="5" max="5" width="35.28515625" style="153" customWidth="1"/>
    <col min="6" max="6" width="35.140625" style="152" customWidth="1"/>
    <col min="7" max="8" width="6.28515625" style="152" customWidth="1"/>
    <col min="9" max="9" width="7.140625" style="152" customWidth="1"/>
    <col min="10" max="10" width="6.7109375" style="152" customWidth="1"/>
    <col min="11" max="11" width="6.85546875" style="152" customWidth="1"/>
    <col min="12" max="12" width="6" style="152" customWidth="1"/>
    <col min="13" max="13" width="5.7109375" style="152" customWidth="1"/>
    <col min="14" max="14" width="6.7109375" style="152" customWidth="1"/>
    <col min="15" max="15" width="6.28515625" style="152" customWidth="1"/>
    <col min="16" max="17" width="6.42578125" style="152" customWidth="1"/>
    <col min="18" max="18" width="5.7109375" style="152" customWidth="1"/>
    <col min="19" max="21" width="9.42578125" style="152" customWidth="1"/>
    <col min="22" max="22" width="11.42578125" style="152" customWidth="1"/>
    <col min="23" max="23" width="9.42578125" style="152" customWidth="1"/>
    <col min="24" max="24" width="33.42578125" style="153" customWidth="1"/>
    <col min="25" max="36" width="12.7109375" style="152" customWidth="1"/>
    <col min="37" max="37" width="18.7109375" style="237" customWidth="1"/>
    <col min="38" max="16384" width="11.42578125" style="152"/>
  </cols>
  <sheetData>
    <row r="1" spans="1:38" ht="13.5" thickBot="1" x14ac:dyDescent="0.3"/>
    <row r="2" spans="1:38" ht="15.75" customHeight="1" thickBot="1" x14ac:dyDescent="0.3">
      <c r="A2" s="352" t="s">
        <v>20</v>
      </c>
      <c r="B2" s="353"/>
      <c r="C2" s="353"/>
      <c r="D2" s="353"/>
      <c r="E2" s="354"/>
      <c r="F2" s="249"/>
      <c r="G2" s="357" t="s">
        <v>8</v>
      </c>
      <c r="H2" s="355"/>
      <c r="I2" s="355"/>
      <c r="J2" s="355"/>
      <c r="K2" s="355"/>
      <c r="L2" s="355"/>
      <c r="M2" s="355"/>
      <c r="N2" s="355"/>
      <c r="O2" s="355"/>
      <c r="P2" s="355"/>
      <c r="Q2" s="355"/>
      <c r="R2" s="355"/>
      <c r="S2" s="355"/>
      <c r="T2" s="357" t="s">
        <v>793</v>
      </c>
      <c r="U2" s="356"/>
      <c r="V2" s="355"/>
      <c r="W2" s="355"/>
      <c r="X2" s="356"/>
      <c r="Y2" s="357" t="s">
        <v>811</v>
      </c>
      <c r="Z2" s="355"/>
      <c r="AA2" s="355"/>
      <c r="AB2" s="355"/>
      <c r="AC2" s="355"/>
      <c r="AD2" s="355"/>
      <c r="AE2" s="355"/>
      <c r="AF2" s="355"/>
      <c r="AG2" s="355"/>
      <c r="AH2" s="355"/>
      <c r="AI2" s="355"/>
      <c r="AJ2" s="355"/>
      <c r="AK2" s="356"/>
    </row>
    <row r="3" spans="1:38" ht="53.25" customHeight="1" x14ac:dyDescent="0.25">
      <c r="A3" s="154" t="s">
        <v>0</v>
      </c>
      <c r="B3" s="154" t="s">
        <v>1</v>
      </c>
      <c r="C3" s="154" t="s">
        <v>2</v>
      </c>
      <c r="D3" s="154" t="s">
        <v>270</v>
      </c>
      <c r="E3" s="247" t="s">
        <v>3</v>
      </c>
      <c r="F3" s="250" t="s">
        <v>4</v>
      </c>
      <c r="G3" s="248" t="s">
        <v>9</v>
      </c>
      <c r="H3" s="154" t="s">
        <v>10</v>
      </c>
      <c r="I3" s="154" t="s">
        <v>11</v>
      </c>
      <c r="J3" s="154" t="s">
        <v>12</v>
      </c>
      <c r="K3" s="154" t="s">
        <v>13</v>
      </c>
      <c r="L3" s="154" t="s">
        <v>14</v>
      </c>
      <c r="M3" s="154" t="s">
        <v>15</v>
      </c>
      <c r="N3" s="154" t="s">
        <v>16</v>
      </c>
      <c r="O3" s="154" t="s">
        <v>5</v>
      </c>
      <c r="P3" s="154" t="s">
        <v>17</v>
      </c>
      <c r="Q3" s="154" t="s">
        <v>6</v>
      </c>
      <c r="R3" s="154" t="s">
        <v>7</v>
      </c>
      <c r="S3" s="154" t="s">
        <v>271</v>
      </c>
      <c r="T3" s="248" t="s">
        <v>794</v>
      </c>
      <c r="U3" s="154" t="s">
        <v>795</v>
      </c>
      <c r="V3" s="154" t="s">
        <v>35</v>
      </c>
      <c r="W3" s="154" t="s">
        <v>18</v>
      </c>
      <c r="X3" s="154" t="s">
        <v>19</v>
      </c>
      <c r="Y3" s="154" t="s">
        <v>9</v>
      </c>
      <c r="Z3" s="154" t="s">
        <v>10</v>
      </c>
      <c r="AA3" s="154" t="s">
        <v>11</v>
      </c>
      <c r="AB3" s="154" t="s">
        <v>12</v>
      </c>
      <c r="AC3" s="154" t="s">
        <v>13</v>
      </c>
      <c r="AD3" s="154" t="s">
        <v>14</v>
      </c>
      <c r="AE3" s="154" t="s">
        <v>15</v>
      </c>
      <c r="AF3" s="154" t="s">
        <v>16</v>
      </c>
      <c r="AG3" s="154" t="s">
        <v>5</v>
      </c>
      <c r="AH3" s="154" t="s">
        <v>17</v>
      </c>
      <c r="AI3" s="154" t="s">
        <v>6</v>
      </c>
      <c r="AJ3" s="154" t="s">
        <v>7</v>
      </c>
      <c r="AK3" s="154" t="s">
        <v>792</v>
      </c>
    </row>
    <row r="4" spans="1:38" ht="28.5" customHeight="1" x14ac:dyDescent="0.25">
      <c r="A4" s="9" t="s">
        <v>818</v>
      </c>
      <c r="B4" s="9" t="s">
        <v>842</v>
      </c>
      <c r="C4" s="167" t="str">
        <f>IF(B4&lt;&gt;0,LISTAS!$B$2,"")</f>
        <v>Fortalecimiento del deporte nacional.</v>
      </c>
      <c r="D4" s="167" t="str">
        <f>IF(E4=LISTAS!$H$2,LISTAS!$I$2,IF(E4=LISTAS!$H$3,LISTAS!$I$3,IF(E4=LISTAS!$H$4,LISTAS!$I$4,IF(E4=LISTAS!$H$5,LISTAS!$I$5,IF(E4=LISTAS!$H$6,LISTAS!$I$6,IF(E4=LISTAS!$H$7,LISTAS!$I$7,IF(E4=LISTAS!$H$8,LISTAS!$I$8,IF(E4=LISTAS!$H$9,LISTAS!$I$9,IF(E4=LISTAS!$H$10,LISTAS!$I$10,IF(E4=LISTAS!$H$14,LISTAS!$I$14,IF(E4=LISTAS!$H$11,LISTAS!$I$11,IF(E4=LISTAS!$H$12,LISTAS!$I$12,IF(E4=LISTAS!$H$13,LISTAS!$I$13,"")))))))))))))</f>
        <v>001</v>
      </c>
      <c r="E4" s="9" t="s">
        <v>297</v>
      </c>
      <c r="F4" s="9" t="s">
        <v>244</v>
      </c>
      <c r="G4" s="9">
        <v>3.59</v>
      </c>
      <c r="H4" s="9">
        <v>12.29</v>
      </c>
      <c r="I4" s="9">
        <v>47.51</v>
      </c>
      <c r="J4" s="9">
        <v>3.66</v>
      </c>
      <c r="K4" s="9">
        <v>7.33</v>
      </c>
      <c r="L4" s="9">
        <v>3.66</v>
      </c>
      <c r="M4" s="9">
        <v>3.66</v>
      </c>
      <c r="N4" s="9">
        <v>3.66</v>
      </c>
      <c r="O4" s="9">
        <v>3.66</v>
      </c>
      <c r="P4" s="9">
        <v>3.66</v>
      </c>
      <c r="Q4" s="9">
        <v>3.66</v>
      </c>
      <c r="R4" s="9">
        <v>3.66</v>
      </c>
      <c r="S4" s="9">
        <f t="shared" ref="S4:S25" si="0">SUM(G4:R4)</f>
        <v>99.999999999999972</v>
      </c>
      <c r="T4" s="9"/>
      <c r="U4" s="9"/>
      <c r="V4" s="167" t="str">
        <f t="shared" ref="V4:V25" si="1">IF(X4="","",MID(W4,1,2))</f>
        <v>57</v>
      </c>
      <c r="W4" s="167">
        <f>IFERROR(VLOOKUP(X4,LISTAS!$C$2:$D$205,2,0),"INGRESE NOMBRE DEL ITEM")</f>
        <v>570201</v>
      </c>
      <c r="X4" s="9" t="s">
        <v>41</v>
      </c>
      <c r="Y4" s="264"/>
      <c r="Z4" s="264">
        <v>1100</v>
      </c>
      <c r="AA4" s="264"/>
      <c r="AB4" s="264"/>
      <c r="AC4" s="264"/>
      <c r="AD4" s="264"/>
      <c r="AE4" s="264"/>
      <c r="AF4" s="264"/>
      <c r="AG4" s="264"/>
      <c r="AH4" s="264"/>
      <c r="AI4" s="264"/>
      <c r="AJ4" s="264"/>
      <c r="AK4" s="238">
        <f t="shared" ref="AK4:AK25" si="2">SUM(Y4:AJ4)</f>
        <v>1100</v>
      </c>
    </row>
    <row r="5" spans="1:38" ht="28.5" customHeight="1" x14ac:dyDescent="0.25">
      <c r="A5" s="9" t="s">
        <v>818</v>
      </c>
      <c r="B5" s="9" t="s">
        <v>842</v>
      </c>
      <c r="C5" s="167" t="str">
        <f>IF(B5&lt;&gt;0,LISTAS!$B$2,"")</f>
        <v>Fortalecimiento del deporte nacional.</v>
      </c>
      <c r="D5" s="167" t="str">
        <f>IF(E5=LISTAS!$H$2,LISTAS!$I$2,IF(E5=LISTAS!$H$3,LISTAS!$I$3,IF(E5=LISTAS!$H$4,LISTAS!$I$4,IF(E5=LISTAS!$H$5,LISTAS!$I$5,IF(E5=LISTAS!$H$6,LISTAS!$I$6,IF(E5=LISTAS!$H$7,LISTAS!$I$7,IF(E5=LISTAS!$H$8,LISTAS!$I$8,IF(E5=LISTAS!$H$9,LISTAS!$I$9,IF(E5=LISTAS!$H$10,LISTAS!$I$10,IF(E5=LISTAS!$H$14,LISTAS!$I$14,IF(E5=LISTAS!$H$11,LISTAS!$I$11,IF(E5=LISTAS!$H$12,LISTAS!$I$12,IF(E5=LISTAS!$H$13,LISTAS!$I$13,"")))))))))))))</f>
        <v>001</v>
      </c>
      <c r="E5" s="9" t="s">
        <v>297</v>
      </c>
      <c r="F5" s="9"/>
      <c r="G5" s="9"/>
      <c r="H5" s="9"/>
      <c r="I5" s="9"/>
      <c r="J5" s="9"/>
      <c r="K5" s="9"/>
      <c r="L5" s="9"/>
      <c r="M5" s="9"/>
      <c r="N5" s="9"/>
      <c r="O5" s="9"/>
      <c r="P5" s="9"/>
      <c r="Q5" s="9"/>
      <c r="R5" s="9"/>
      <c r="S5" s="9">
        <f t="shared" si="0"/>
        <v>0</v>
      </c>
      <c r="T5" s="9"/>
      <c r="U5" s="9"/>
      <c r="V5" s="167" t="str">
        <f t="shared" si="1"/>
        <v>57</v>
      </c>
      <c r="W5" s="167">
        <f>IFERROR(VLOOKUP(X5,LISTAS!$C$2:$D$205,2,0),"INGRESE NOMBRE DEL ITEM")</f>
        <v>570203</v>
      </c>
      <c r="X5" s="9" t="s">
        <v>196</v>
      </c>
      <c r="Y5" s="264">
        <v>5</v>
      </c>
      <c r="Z5" s="264">
        <v>60</v>
      </c>
      <c r="AA5" s="264">
        <v>5</v>
      </c>
      <c r="AB5" s="264">
        <v>5</v>
      </c>
      <c r="AC5" s="264">
        <v>5</v>
      </c>
      <c r="AD5" s="264">
        <v>5</v>
      </c>
      <c r="AE5" s="264">
        <v>5</v>
      </c>
      <c r="AF5" s="264">
        <v>5</v>
      </c>
      <c r="AG5" s="264">
        <v>5</v>
      </c>
      <c r="AH5" s="264">
        <v>5</v>
      </c>
      <c r="AI5" s="264">
        <v>5</v>
      </c>
      <c r="AJ5" s="264">
        <v>4.41</v>
      </c>
      <c r="AK5" s="238">
        <f t="shared" si="2"/>
        <v>114.41</v>
      </c>
    </row>
    <row r="6" spans="1:38" ht="28.5" customHeight="1" x14ac:dyDescent="0.25">
      <c r="A6" s="9" t="s">
        <v>818</v>
      </c>
      <c r="B6" s="9" t="s">
        <v>842</v>
      </c>
      <c r="C6" s="167" t="str">
        <f>IF(B6&lt;&gt;0,LISTAS!$B$2,"")</f>
        <v>Fortalecimiento del deporte nacional.</v>
      </c>
      <c r="D6" s="167" t="str">
        <f>IF(E6=LISTAS!$H$2,LISTAS!$I$2,IF(E6=LISTAS!$H$3,LISTAS!$I$3,IF(E6=LISTAS!$H$4,LISTAS!$I$4,IF(E6=LISTAS!$H$5,LISTAS!$I$5,IF(E6=LISTAS!$H$6,LISTAS!$I$6,IF(E6=LISTAS!$H$7,LISTAS!$I$7,IF(E6=LISTAS!$H$8,LISTAS!$I$8,IF(E6=LISTAS!$H$9,LISTAS!$I$9,IF(E6=LISTAS!$H$10,LISTAS!$I$10,IF(E6=LISTAS!$H$14,LISTAS!$I$14,IF(E6=LISTAS!$H$11,LISTAS!$I$11,IF(E6=LISTAS!$H$12,LISTAS!$I$12,IF(E6=LISTAS!$H$13,LISTAS!$I$13,"")))))))))))))</f>
        <v>001</v>
      </c>
      <c r="E6" s="9" t="s">
        <v>297</v>
      </c>
      <c r="F6" s="9"/>
      <c r="G6" s="9"/>
      <c r="H6" s="9"/>
      <c r="I6" s="9"/>
      <c r="J6" s="9"/>
      <c r="K6" s="9"/>
      <c r="L6" s="9"/>
      <c r="M6" s="9"/>
      <c r="N6" s="9"/>
      <c r="O6" s="9"/>
      <c r="P6" s="9"/>
      <c r="Q6" s="9"/>
      <c r="R6" s="9"/>
      <c r="S6" s="9">
        <f t="shared" si="0"/>
        <v>0</v>
      </c>
      <c r="T6" s="9"/>
      <c r="U6" s="9"/>
      <c r="V6" s="167" t="str">
        <f t="shared" si="1"/>
        <v>53</v>
      </c>
      <c r="W6" s="167" t="str">
        <f>IFERROR(VLOOKUP(X6,LISTAS!$C$2:$D$205,2,0),"INGRESE NOMBRE DEL ITEM")</f>
        <v>530101</v>
      </c>
      <c r="X6" s="9" t="s">
        <v>154</v>
      </c>
      <c r="Y6" s="264">
        <v>10</v>
      </c>
      <c r="Z6" s="264">
        <v>10</v>
      </c>
      <c r="AA6" s="264">
        <v>10</v>
      </c>
      <c r="AB6" s="264">
        <v>10</v>
      </c>
      <c r="AC6" s="264">
        <v>10</v>
      </c>
      <c r="AD6" s="264">
        <v>10</v>
      </c>
      <c r="AE6" s="264">
        <v>10</v>
      </c>
      <c r="AF6" s="264">
        <v>10</v>
      </c>
      <c r="AG6" s="264">
        <v>10</v>
      </c>
      <c r="AH6" s="264">
        <v>10</v>
      </c>
      <c r="AI6" s="264">
        <v>10</v>
      </c>
      <c r="AJ6" s="264">
        <v>10</v>
      </c>
      <c r="AK6" s="238">
        <f t="shared" si="2"/>
        <v>120</v>
      </c>
    </row>
    <row r="7" spans="1:38" ht="28.5" customHeight="1" x14ac:dyDescent="0.25">
      <c r="A7" s="9" t="s">
        <v>818</v>
      </c>
      <c r="B7" s="9" t="s">
        <v>842</v>
      </c>
      <c r="C7" s="167" t="str">
        <f>IF(B7&lt;&gt;0,LISTAS!$B$2,"")</f>
        <v>Fortalecimiento del deporte nacional.</v>
      </c>
      <c r="D7" s="167" t="str">
        <f>IF(E7=LISTAS!$H$2,LISTAS!$I$2,IF(E7=LISTAS!$H$3,LISTAS!$I$3,IF(E7=LISTAS!$H$4,LISTAS!$I$4,IF(E7=LISTAS!$H$5,LISTAS!$I$5,IF(E7=LISTAS!$H$6,LISTAS!$I$6,IF(E7=LISTAS!$H$7,LISTAS!$I$7,IF(E7=LISTAS!$H$8,LISTAS!$I$8,IF(E7=LISTAS!$H$9,LISTAS!$I$9,IF(E7=LISTAS!$H$10,LISTAS!$I$10,IF(E7=LISTAS!$H$14,LISTAS!$I$14,IF(E7=LISTAS!$H$11,LISTAS!$I$11,IF(E7=LISTAS!$H$12,LISTAS!$I$12,IF(E7=LISTAS!$H$13,LISTAS!$I$13,"")))))))))))))</f>
        <v>001</v>
      </c>
      <c r="E7" s="9" t="s">
        <v>297</v>
      </c>
      <c r="F7" s="9"/>
      <c r="G7" s="9"/>
      <c r="H7" s="9"/>
      <c r="I7" s="9"/>
      <c r="J7" s="9"/>
      <c r="K7" s="9"/>
      <c r="L7" s="9"/>
      <c r="M7" s="9"/>
      <c r="N7" s="9"/>
      <c r="O7" s="9"/>
      <c r="P7" s="9"/>
      <c r="Q7" s="9"/>
      <c r="R7" s="9"/>
      <c r="S7" s="9">
        <f t="shared" si="0"/>
        <v>0</v>
      </c>
      <c r="T7" s="9"/>
      <c r="U7" s="9"/>
      <c r="V7" s="167" t="str">
        <f t="shared" si="1"/>
        <v>53</v>
      </c>
      <c r="W7" s="167" t="str">
        <f>IFERROR(VLOOKUP(X7,LISTAS!$C$2:$D$205,2,0),"INGRESE NOMBRE DEL ITEM")</f>
        <v>530104</v>
      </c>
      <c r="X7" s="9" t="s">
        <v>39</v>
      </c>
      <c r="Y7" s="264">
        <v>10</v>
      </c>
      <c r="Z7" s="264">
        <v>40</v>
      </c>
      <c r="AA7" s="264">
        <v>20</v>
      </c>
      <c r="AB7" s="264">
        <v>20</v>
      </c>
      <c r="AC7" s="264">
        <v>20</v>
      </c>
      <c r="AD7" s="264">
        <v>20</v>
      </c>
      <c r="AE7" s="264">
        <v>20</v>
      </c>
      <c r="AF7" s="264">
        <v>20</v>
      </c>
      <c r="AG7" s="264">
        <v>20</v>
      </c>
      <c r="AH7" s="264">
        <v>20</v>
      </c>
      <c r="AI7" s="264">
        <v>20</v>
      </c>
      <c r="AJ7" s="264">
        <v>20</v>
      </c>
      <c r="AK7" s="238">
        <f t="shared" si="2"/>
        <v>250</v>
      </c>
    </row>
    <row r="8" spans="1:38" ht="28.5" customHeight="1" x14ac:dyDescent="0.25">
      <c r="A8" s="9" t="s">
        <v>818</v>
      </c>
      <c r="B8" s="9" t="s">
        <v>842</v>
      </c>
      <c r="C8" s="167" t="str">
        <f>IF(B8&lt;&gt;0,LISTAS!$B$2,"")</f>
        <v>Fortalecimiento del deporte nacional.</v>
      </c>
      <c r="D8" s="167" t="str">
        <f>IF(E8=LISTAS!$H$2,LISTAS!$I$2,IF(E8=LISTAS!$H$3,LISTAS!$I$3,IF(E8=LISTAS!$H$4,LISTAS!$I$4,IF(E8=LISTAS!$H$5,LISTAS!$I$5,IF(E8=LISTAS!$H$6,LISTAS!$I$6,IF(E8=LISTAS!$H$7,LISTAS!$I$7,IF(E8=LISTAS!$H$8,LISTAS!$I$8,IF(E8=LISTAS!$H$9,LISTAS!$I$9,IF(E8=LISTAS!$H$10,LISTAS!$I$10,IF(E8=LISTAS!$H$14,LISTAS!$I$14,IF(E8=LISTAS!$H$11,LISTAS!$I$11,IF(E8=LISTAS!$H$12,LISTAS!$I$12,IF(E8=LISTAS!$H$13,LISTAS!$I$13,"")))))))))))))</f>
        <v>001</v>
      </c>
      <c r="E8" s="9" t="s">
        <v>297</v>
      </c>
      <c r="F8" s="9"/>
      <c r="G8" s="9"/>
      <c r="H8" s="9"/>
      <c r="I8" s="9"/>
      <c r="J8" s="9"/>
      <c r="K8" s="9"/>
      <c r="L8" s="9"/>
      <c r="M8" s="9"/>
      <c r="N8" s="9"/>
      <c r="O8" s="9"/>
      <c r="P8" s="9"/>
      <c r="Q8" s="9"/>
      <c r="R8" s="9"/>
      <c r="S8" s="9">
        <f t="shared" si="0"/>
        <v>0</v>
      </c>
      <c r="T8" s="9"/>
      <c r="U8" s="9"/>
      <c r="V8" s="167" t="str">
        <f t="shared" si="1"/>
        <v>53</v>
      </c>
      <c r="W8" s="167" t="str">
        <f>IFERROR(VLOOKUP(X8,LISTAS!$C$2:$D$205,2,0),"INGRESE NOMBRE DEL ITEM")</f>
        <v>530105</v>
      </c>
      <c r="X8" s="9" t="s">
        <v>37</v>
      </c>
      <c r="Y8" s="264">
        <v>220</v>
      </c>
      <c r="Z8" s="264">
        <v>220</v>
      </c>
      <c r="AA8" s="264">
        <v>220</v>
      </c>
      <c r="AB8" s="264">
        <v>220</v>
      </c>
      <c r="AC8" s="264">
        <v>220</v>
      </c>
      <c r="AD8" s="264">
        <v>220</v>
      </c>
      <c r="AE8" s="264">
        <v>220</v>
      </c>
      <c r="AF8" s="264">
        <v>220</v>
      </c>
      <c r="AG8" s="264">
        <v>220</v>
      </c>
      <c r="AH8" s="264">
        <v>220</v>
      </c>
      <c r="AI8" s="264">
        <v>220</v>
      </c>
      <c r="AJ8" s="264">
        <v>220</v>
      </c>
      <c r="AK8" s="238">
        <f t="shared" si="2"/>
        <v>2640</v>
      </c>
    </row>
    <row r="9" spans="1:38" ht="28.5" customHeight="1" x14ac:dyDescent="0.25">
      <c r="A9" s="9" t="s">
        <v>818</v>
      </c>
      <c r="B9" s="9" t="s">
        <v>842</v>
      </c>
      <c r="C9" s="167" t="str">
        <f>IF(B9&lt;&gt;0,LISTAS!$B$2,"")</f>
        <v>Fortalecimiento del deporte nacional.</v>
      </c>
      <c r="D9" s="167" t="str">
        <f>IF(E9=LISTAS!$H$2,LISTAS!$I$2,IF(E9=LISTAS!$H$3,LISTAS!$I$3,IF(E9=LISTAS!$H$4,LISTAS!$I$4,IF(E9=LISTAS!$H$5,LISTAS!$I$5,IF(E9=LISTAS!$H$6,LISTAS!$I$6,IF(E9=LISTAS!$H$7,LISTAS!$I$7,IF(E9=LISTAS!$H$8,LISTAS!$I$8,IF(E9=LISTAS!$H$9,LISTAS!$I$9,IF(E9=LISTAS!$H$10,LISTAS!$I$10,IF(E9=LISTAS!$H$14,LISTAS!$I$14,IF(E9=LISTAS!$H$11,LISTAS!$I$11,IF(E9=LISTAS!$H$12,LISTAS!$I$12,IF(E9=LISTAS!$H$13,LISTAS!$I$13,"")))))))))))))</f>
        <v>001</v>
      </c>
      <c r="E9" s="9" t="s">
        <v>297</v>
      </c>
      <c r="F9" s="9"/>
      <c r="G9" s="9"/>
      <c r="H9" s="9"/>
      <c r="I9" s="9"/>
      <c r="J9" s="9"/>
      <c r="K9" s="9"/>
      <c r="L9" s="9"/>
      <c r="M9" s="9"/>
      <c r="N9" s="9"/>
      <c r="O9" s="9"/>
      <c r="P9" s="9"/>
      <c r="Q9" s="9"/>
      <c r="R9" s="9"/>
      <c r="S9" s="9">
        <f t="shared" si="0"/>
        <v>0</v>
      </c>
      <c r="T9" s="9"/>
      <c r="U9" s="9"/>
      <c r="V9" s="167" t="str">
        <f t="shared" si="1"/>
        <v>53</v>
      </c>
      <c r="W9" s="167" t="str">
        <f>IFERROR(VLOOKUP(X9,LISTAS!$C$2:$D$205,2,0),"INGRESE NOMBRE DEL ITEM")</f>
        <v>530239</v>
      </c>
      <c r="X9" s="9" t="s">
        <v>536</v>
      </c>
      <c r="Y9" s="264"/>
      <c r="Z9" s="264"/>
      <c r="AA9" s="264">
        <v>1250</v>
      </c>
      <c r="AB9" s="264"/>
      <c r="AC9" s="264"/>
      <c r="AD9" s="264"/>
      <c r="AE9" s="264"/>
      <c r="AF9" s="264"/>
      <c r="AG9" s="264"/>
      <c r="AH9" s="264"/>
      <c r="AI9" s="264"/>
      <c r="AJ9" s="264"/>
      <c r="AK9" s="238">
        <f t="shared" si="2"/>
        <v>1250</v>
      </c>
    </row>
    <row r="10" spans="1:38" ht="28.5" customHeight="1" x14ac:dyDescent="0.25">
      <c r="A10" s="9" t="s">
        <v>818</v>
      </c>
      <c r="B10" s="9" t="s">
        <v>842</v>
      </c>
      <c r="C10" s="167" t="str">
        <f>IF(B10&lt;&gt;0,LISTAS!$B$2,"")</f>
        <v>Fortalecimiento del deporte nacional.</v>
      </c>
      <c r="D10" s="167" t="str">
        <f>IF(E10=LISTAS!$H$2,LISTAS!$I$2,IF(E10=LISTAS!$H$3,LISTAS!$I$3,IF(E10=LISTAS!$H$4,LISTAS!$I$4,IF(E10=LISTAS!$H$5,LISTAS!$I$5,IF(E10=LISTAS!$H$6,LISTAS!$I$6,IF(E10=LISTAS!$H$7,LISTAS!$I$7,IF(E10=LISTAS!$H$8,LISTAS!$I$8,IF(E10=LISTAS!$H$9,LISTAS!$I$9,IF(E10=LISTAS!$H$10,LISTAS!$I$10,IF(E10=LISTAS!$H$14,LISTAS!$I$14,IF(E10=LISTAS!$H$11,LISTAS!$I$11,IF(E10=LISTAS!$H$12,LISTAS!$I$12,IF(E10=LISTAS!$H$13,LISTAS!$I$13,"")))))))))))))</f>
        <v>001</v>
      </c>
      <c r="E10" s="9" t="s">
        <v>297</v>
      </c>
      <c r="F10" s="9"/>
      <c r="G10" s="9"/>
      <c r="H10" s="9"/>
      <c r="I10" s="9"/>
      <c r="J10" s="9"/>
      <c r="K10" s="9"/>
      <c r="L10" s="9"/>
      <c r="M10" s="9"/>
      <c r="N10" s="9"/>
      <c r="O10" s="9"/>
      <c r="P10" s="9"/>
      <c r="Q10" s="9"/>
      <c r="R10" s="9"/>
      <c r="S10" s="9">
        <f t="shared" si="0"/>
        <v>0</v>
      </c>
      <c r="T10" s="9"/>
      <c r="U10" s="9"/>
      <c r="V10" s="167" t="str">
        <f t="shared" si="1"/>
        <v>53</v>
      </c>
      <c r="W10" s="167" t="str">
        <f>IFERROR(VLOOKUP(X10,LISTAS!$C$2:$D$205,2,0),"INGRESE NOMBRE DEL ITEM")</f>
        <v>530421</v>
      </c>
      <c r="X10" s="9" t="s">
        <v>566</v>
      </c>
      <c r="Y10" s="264">
        <v>243.95</v>
      </c>
      <c r="Z10" s="264">
        <v>243.95</v>
      </c>
      <c r="AA10" s="264">
        <v>243.95</v>
      </c>
      <c r="AB10" s="264">
        <v>243.95</v>
      </c>
      <c r="AC10" s="264">
        <v>243.95</v>
      </c>
      <c r="AD10" s="264">
        <v>243.95</v>
      </c>
      <c r="AE10" s="264">
        <v>243.95</v>
      </c>
      <c r="AF10" s="264">
        <v>243.95</v>
      </c>
      <c r="AG10" s="264">
        <v>243.95</v>
      </c>
      <c r="AH10" s="264">
        <v>243.95</v>
      </c>
      <c r="AI10" s="264">
        <v>243.95</v>
      </c>
      <c r="AJ10" s="264">
        <v>243.95</v>
      </c>
      <c r="AK10" s="238">
        <f t="shared" si="2"/>
        <v>2927.3999999999996</v>
      </c>
    </row>
    <row r="11" spans="1:38" ht="28.5" customHeight="1" x14ac:dyDescent="0.25">
      <c r="A11" s="9" t="s">
        <v>818</v>
      </c>
      <c r="B11" s="9" t="s">
        <v>842</v>
      </c>
      <c r="C11" s="167" t="str">
        <f>IF(B11&lt;&gt;0,LISTAS!$B$2,"")</f>
        <v>Fortalecimiento del deporte nacional.</v>
      </c>
      <c r="D11" s="167" t="str">
        <f>IF(E11=LISTAS!$H$2,LISTAS!$I$2,IF(E11=LISTAS!$H$3,LISTAS!$I$3,IF(E11=LISTAS!$H$4,LISTAS!$I$4,IF(E11=LISTAS!$H$5,LISTAS!$I$5,IF(E11=LISTAS!$H$6,LISTAS!$I$6,IF(E11=LISTAS!$H$7,LISTAS!$I$7,IF(E11=LISTAS!$H$8,LISTAS!$I$8,IF(E11=LISTAS!$H$9,LISTAS!$I$9,IF(E11=LISTAS!$H$10,LISTAS!$I$10,IF(E11=LISTAS!$H$14,LISTAS!$I$14,IF(E11=LISTAS!$H$11,LISTAS!$I$11,IF(E11=LISTAS!$H$12,LISTAS!$I$12,IF(E11=LISTAS!$H$13,LISTAS!$I$13,"")))))))))))))</f>
        <v>001</v>
      </c>
      <c r="E11" s="9" t="s">
        <v>297</v>
      </c>
      <c r="F11" s="9"/>
      <c r="G11" s="9"/>
      <c r="H11" s="9"/>
      <c r="I11" s="9"/>
      <c r="J11" s="9"/>
      <c r="K11" s="9"/>
      <c r="L11" s="9"/>
      <c r="M11" s="9"/>
      <c r="N11" s="9"/>
      <c r="O11" s="9"/>
      <c r="P11" s="9"/>
      <c r="Q11" s="9"/>
      <c r="R11" s="9"/>
      <c r="S11" s="9">
        <f t="shared" si="0"/>
        <v>0</v>
      </c>
      <c r="T11" s="9"/>
      <c r="U11" s="9"/>
      <c r="V11" s="167" t="str">
        <f t="shared" si="1"/>
        <v>53</v>
      </c>
      <c r="W11" s="167" t="str">
        <f>IFERROR(VLOOKUP(X11,LISTAS!$C$2:$D$205,2,0),"INGRESE NOMBRE DEL ITEM")</f>
        <v>530704</v>
      </c>
      <c r="X11" s="9" t="s">
        <v>40</v>
      </c>
      <c r="Y11" s="264"/>
      <c r="Z11" s="264"/>
      <c r="AA11" s="264">
        <v>224</v>
      </c>
      <c r="AB11" s="264"/>
      <c r="AC11" s="264"/>
      <c r="AD11" s="264"/>
      <c r="AE11" s="264"/>
      <c r="AF11" s="264"/>
      <c r="AG11" s="264"/>
      <c r="AH11" s="264"/>
      <c r="AI11" s="264"/>
      <c r="AJ11" s="264"/>
      <c r="AK11" s="238">
        <f t="shared" si="2"/>
        <v>224</v>
      </c>
    </row>
    <row r="12" spans="1:38" ht="28.5" customHeight="1" x14ac:dyDescent="0.25">
      <c r="A12" s="9" t="s">
        <v>818</v>
      </c>
      <c r="B12" s="9" t="s">
        <v>842</v>
      </c>
      <c r="C12" s="167" t="str">
        <f>IF(B12&lt;&gt;0,LISTAS!$B$2,"")</f>
        <v>Fortalecimiento del deporte nacional.</v>
      </c>
      <c r="D12" s="167" t="str">
        <f>IF(E12=LISTAS!$H$2,LISTAS!$I$2,IF(E12=LISTAS!$H$3,LISTAS!$I$3,IF(E12=LISTAS!$H$4,LISTAS!$I$4,IF(E12=LISTAS!$H$5,LISTAS!$I$5,IF(E12=LISTAS!$H$6,LISTAS!$I$6,IF(E12=LISTAS!$H$7,LISTAS!$I$7,IF(E12=LISTAS!$H$8,LISTAS!$I$8,IF(E12=LISTAS!$H$9,LISTAS!$I$9,IF(E12=LISTAS!$H$10,LISTAS!$I$10,IF(E12=LISTAS!$H$14,LISTAS!$I$14,IF(E12=LISTAS!$H$11,LISTAS!$I$11,IF(E12=LISTAS!$H$12,LISTAS!$I$12,IF(E12=LISTAS!$H$13,LISTAS!$I$13,"")))))))))))))</f>
        <v>001</v>
      </c>
      <c r="E12" s="9" t="s">
        <v>297</v>
      </c>
      <c r="F12" s="9"/>
      <c r="G12" s="9"/>
      <c r="H12" s="9"/>
      <c r="I12" s="9"/>
      <c r="J12" s="9"/>
      <c r="K12" s="9"/>
      <c r="L12" s="9"/>
      <c r="M12" s="9"/>
      <c r="N12" s="9"/>
      <c r="O12" s="9"/>
      <c r="P12" s="9"/>
      <c r="Q12" s="9"/>
      <c r="R12" s="9"/>
      <c r="S12" s="9">
        <f t="shared" si="0"/>
        <v>0</v>
      </c>
      <c r="T12" s="9"/>
      <c r="U12" s="9"/>
      <c r="V12" s="167" t="str">
        <f t="shared" si="1"/>
        <v>53</v>
      </c>
      <c r="W12" s="167" t="str">
        <f>IFERROR(VLOOKUP(X12,LISTAS!$C$2:$D$205,2,0),"INGRESE NOMBRE DEL ITEM")</f>
        <v>530804</v>
      </c>
      <c r="X12" s="9" t="s">
        <v>178</v>
      </c>
      <c r="Y12" s="264"/>
      <c r="Z12" s="264"/>
      <c r="AA12" s="264">
        <v>4000</v>
      </c>
      <c r="AB12" s="264"/>
      <c r="AC12" s="264"/>
      <c r="AD12" s="264"/>
      <c r="AE12" s="264"/>
      <c r="AF12" s="264"/>
      <c r="AG12" s="264"/>
      <c r="AH12" s="264"/>
      <c r="AI12" s="264"/>
      <c r="AJ12" s="264"/>
      <c r="AK12" s="238">
        <f t="shared" si="2"/>
        <v>4000</v>
      </c>
      <c r="AL12" s="282"/>
    </row>
    <row r="13" spans="1:38" ht="28.5" customHeight="1" x14ac:dyDescent="0.25">
      <c r="A13" s="9" t="s">
        <v>818</v>
      </c>
      <c r="B13" s="9" t="s">
        <v>842</v>
      </c>
      <c r="C13" s="167" t="str">
        <f>IF(B13&lt;&gt;0,LISTAS!$B$2,"")</f>
        <v>Fortalecimiento del deporte nacional.</v>
      </c>
      <c r="D13" s="167" t="str">
        <f>IF(E13=LISTAS!$H$2,LISTAS!$I$2,IF(E13=LISTAS!$H$3,LISTAS!$I$3,IF(E13=LISTAS!$H$4,LISTAS!$I$4,IF(E13=LISTAS!$H$5,LISTAS!$I$5,IF(E13=LISTAS!$H$6,LISTAS!$I$6,IF(E13=LISTAS!$H$7,LISTAS!$I$7,IF(E13=LISTAS!$H$8,LISTAS!$I$8,IF(E13=LISTAS!$H$9,LISTAS!$I$9,IF(E13=LISTAS!$H$10,LISTAS!$I$10,IF(E13=LISTAS!$H$14,LISTAS!$I$14,IF(E13=LISTAS!$H$11,LISTAS!$I$11,IF(E13=LISTAS!$H$12,LISTAS!$I$12,IF(E13=LISTAS!$H$13,LISTAS!$I$13,"")))))))))))))</f>
        <v>001</v>
      </c>
      <c r="E13" s="9" t="s">
        <v>297</v>
      </c>
      <c r="F13" s="9"/>
      <c r="G13" s="9"/>
      <c r="H13" s="9"/>
      <c r="I13" s="9"/>
      <c r="J13" s="9"/>
      <c r="K13" s="9"/>
      <c r="L13" s="9"/>
      <c r="M13" s="9"/>
      <c r="N13" s="9"/>
      <c r="O13" s="9"/>
      <c r="P13" s="9"/>
      <c r="Q13" s="9"/>
      <c r="R13" s="9"/>
      <c r="S13" s="9">
        <f t="shared" si="0"/>
        <v>0</v>
      </c>
      <c r="T13" s="9"/>
      <c r="U13" s="9"/>
      <c r="V13" s="167" t="str">
        <f t="shared" si="1"/>
        <v>53</v>
      </c>
      <c r="W13" s="167" t="str">
        <f>IFERROR(VLOOKUP(X13,LISTAS!$C$2:$D$205,2,0),"INGRESE NOMBRE DEL ITEM")</f>
        <v>530805</v>
      </c>
      <c r="X13" s="9" t="s">
        <v>179</v>
      </c>
      <c r="Y13" s="264"/>
      <c r="Z13" s="264"/>
      <c r="AA13" s="264">
        <v>500</v>
      </c>
      <c r="AB13" s="264"/>
      <c r="AC13" s="264"/>
      <c r="AD13" s="264"/>
      <c r="AE13" s="264"/>
      <c r="AF13" s="264"/>
      <c r="AG13" s="264"/>
      <c r="AH13" s="264"/>
      <c r="AI13" s="264"/>
      <c r="AJ13" s="264"/>
      <c r="AK13" s="238">
        <f t="shared" si="2"/>
        <v>500</v>
      </c>
      <c r="AL13" s="282"/>
    </row>
    <row r="14" spans="1:38" ht="28.5" customHeight="1" x14ac:dyDescent="0.25">
      <c r="A14" s="9" t="s">
        <v>818</v>
      </c>
      <c r="B14" s="9" t="s">
        <v>842</v>
      </c>
      <c r="C14" s="167" t="str">
        <f>IF(B14&lt;&gt;0,LISTAS!$B$2,"")</f>
        <v>Fortalecimiento del deporte nacional.</v>
      </c>
      <c r="D14" s="167" t="str">
        <f>IF(E14=LISTAS!$H$2,LISTAS!$I$2,IF(E14=LISTAS!$H$3,LISTAS!$I$3,IF(E14=LISTAS!$H$4,LISTAS!$I$4,IF(E14=LISTAS!$H$5,LISTAS!$I$5,IF(E14=LISTAS!$H$6,LISTAS!$I$6,IF(E14=LISTAS!$H$7,LISTAS!$I$7,IF(E14=LISTAS!$H$8,LISTAS!$I$8,IF(E14=LISTAS!$H$9,LISTAS!$I$9,IF(E14=LISTAS!$H$10,LISTAS!$I$10,IF(E14=LISTAS!$H$14,LISTAS!$I$14,IF(E14=LISTAS!$H$11,LISTAS!$I$11,IF(E14=LISTAS!$H$12,LISTAS!$I$12,IF(E14=LISTAS!$H$13,LISTAS!$I$13,"")))))))))))))</f>
        <v>001</v>
      </c>
      <c r="E14" s="9" t="s">
        <v>297</v>
      </c>
      <c r="F14" s="9"/>
      <c r="G14" s="9"/>
      <c r="H14" s="9"/>
      <c r="I14" s="9"/>
      <c r="J14" s="9"/>
      <c r="K14" s="9"/>
      <c r="L14" s="9"/>
      <c r="M14" s="9"/>
      <c r="N14" s="9"/>
      <c r="O14" s="9"/>
      <c r="P14" s="9"/>
      <c r="Q14" s="9"/>
      <c r="R14" s="9"/>
      <c r="S14" s="9">
        <f t="shared" si="0"/>
        <v>0</v>
      </c>
      <c r="T14" s="9"/>
      <c r="U14" s="9"/>
      <c r="V14" s="167" t="str">
        <f t="shared" si="1"/>
        <v>53</v>
      </c>
      <c r="W14" s="167" t="str">
        <f>IFERROR(VLOOKUP(X14,LISTAS!$C$2:$D$205,2,0),"INGRESE NOMBRE DEL ITEM")</f>
        <v>530811</v>
      </c>
      <c r="X14" s="9" t="s">
        <v>597</v>
      </c>
      <c r="Y14" s="264"/>
      <c r="Z14" s="264"/>
      <c r="AA14" s="264"/>
      <c r="AB14" s="264"/>
      <c r="AC14" s="264">
        <v>500</v>
      </c>
      <c r="AD14" s="264"/>
      <c r="AE14" s="264"/>
      <c r="AF14" s="264"/>
      <c r="AG14" s="264"/>
      <c r="AH14" s="264"/>
      <c r="AI14" s="264"/>
      <c r="AJ14" s="264"/>
      <c r="AK14" s="238">
        <f t="shared" si="2"/>
        <v>500</v>
      </c>
      <c r="AL14" s="282"/>
    </row>
    <row r="15" spans="1:38" ht="28.5" customHeight="1" x14ac:dyDescent="0.25">
      <c r="A15" s="9" t="s">
        <v>818</v>
      </c>
      <c r="B15" s="9" t="s">
        <v>842</v>
      </c>
      <c r="C15" s="167" t="str">
        <f>IF(B15&lt;&gt;0,LISTAS!$B$2,"")</f>
        <v>Fortalecimiento del deporte nacional.</v>
      </c>
      <c r="D15" s="167" t="str">
        <f>IF(E15=LISTAS!$H$2,LISTAS!$I$2,IF(E15=LISTAS!$H$3,LISTAS!$I$3,IF(E15=LISTAS!$H$4,LISTAS!$I$4,IF(E15=LISTAS!$H$5,LISTAS!$I$5,IF(E15=LISTAS!$H$6,LISTAS!$I$6,IF(E15=LISTAS!$H$7,LISTAS!$I$7,IF(E15=LISTAS!$H$8,LISTAS!$I$8,IF(E15=LISTAS!$H$9,LISTAS!$I$9,IF(E15=LISTAS!$H$10,LISTAS!$I$10,IF(E15=LISTAS!$H$14,LISTAS!$I$14,IF(E15=LISTAS!$H$11,LISTAS!$I$11,IF(E15=LISTAS!$H$12,LISTAS!$I$12,IF(E15=LISTAS!$H$13,LISTAS!$I$13,"")))))))))))))</f>
        <v>004</v>
      </c>
      <c r="E15" s="9" t="s">
        <v>816</v>
      </c>
      <c r="F15" s="9" t="s">
        <v>244</v>
      </c>
      <c r="G15" s="9"/>
      <c r="H15" s="9"/>
      <c r="I15" s="9">
        <v>20.2</v>
      </c>
      <c r="J15" s="9">
        <v>68.84</v>
      </c>
      <c r="K15" s="9">
        <v>8.56</v>
      </c>
      <c r="L15" s="9"/>
      <c r="M15" s="9"/>
      <c r="N15" s="9"/>
      <c r="O15" s="9"/>
      <c r="P15" s="9">
        <v>2.4</v>
      </c>
      <c r="Q15" s="9"/>
      <c r="R15" s="9"/>
      <c r="S15" s="9">
        <f t="shared" si="0"/>
        <v>100.00000000000001</v>
      </c>
      <c r="T15" s="9">
        <f>60+70</f>
        <v>130</v>
      </c>
      <c r="U15" s="9">
        <f>40+30</f>
        <v>70</v>
      </c>
      <c r="V15" s="167" t="str">
        <f t="shared" si="1"/>
        <v>53</v>
      </c>
      <c r="W15" s="167">
        <f>IFERROR(VLOOKUP(X15,LISTAS!$C$2:$D$205,2,0),"INGRESE NOMBRE DEL ITEM")</f>
        <v>530851</v>
      </c>
      <c r="X15" s="9" t="s">
        <v>781</v>
      </c>
      <c r="Y15" s="264"/>
      <c r="Z15" s="264"/>
      <c r="AA15" s="264">
        <v>1400</v>
      </c>
      <c r="AB15" s="264"/>
      <c r="AC15" s="264"/>
      <c r="AD15" s="264"/>
      <c r="AE15" s="264"/>
      <c r="AF15" s="264"/>
      <c r="AG15" s="264"/>
      <c r="AH15" s="264"/>
      <c r="AI15" s="264"/>
      <c r="AJ15" s="264"/>
      <c r="AK15" s="238">
        <f t="shared" si="2"/>
        <v>1400</v>
      </c>
    </row>
    <row r="16" spans="1:38" ht="28.5" customHeight="1" x14ac:dyDescent="0.25">
      <c r="A16" s="9" t="s">
        <v>818</v>
      </c>
      <c r="B16" s="9" t="s">
        <v>842</v>
      </c>
      <c r="C16" s="167" t="str">
        <f>IF(B16&lt;&gt;0,LISTAS!$B$2,"")</f>
        <v>Fortalecimiento del deporte nacional.</v>
      </c>
      <c r="D16" s="167" t="str">
        <f>IF(E16=LISTAS!$H$2,LISTAS!$I$2,IF(E16=LISTAS!$H$3,LISTAS!$I$3,IF(E16=LISTAS!$H$4,LISTAS!$I$4,IF(E16=LISTAS!$H$5,LISTAS!$I$5,IF(E16=LISTAS!$H$6,LISTAS!$I$6,IF(E16=LISTAS!$H$7,LISTAS!$I$7,IF(E16=LISTAS!$H$8,LISTAS!$I$8,IF(E16=LISTAS!$H$9,LISTAS!$I$9,IF(E16=LISTAS!$H$10,LISTAS!$I$10,IF(E16=LISTAS!$H$14,LISTAS!$I$14,IF(E16=LISTAS!$H$11,LISTAS!$I$11,IF(E16=LISTAS!$H$12,LISTAS!$I$12,IF(E16=LISTAS!$H$13,LISTAS!$I$13,"")))))))))))))</f>
        <v>004</v>
      </c>
      <c r="E16" s="9" t="s">
        <v>816</v>
      </c>
      <c r="F16" s="9"/>
      <c r="G16" s="9"/>
      <c r="H16" s="9"/>
      <c r="I16" s="9"/>
      <c r="J16" s="9"/>
      <c r="K16" s="9"/>
      <c r="L16" s="9"/>
      <c r="M16" s="9"/>
      <c r="N16" s="9"/>
      <c r="O16" s="9"/>
      <c r="P16" s="9"/>
      <c r="Q16" s="9"/>
      <c r="R16" s="9"/>
      <c r="S16" s="9">
        <f t="shared" si="0"/>
        <v>0</v>
      </c>
      <c r="T16" s="9"/>
      <c r="U16" s="9"/>
      <c r="V16" s="167" t="str">
        <f t="shared" si="1"/>
        <v>53</v>
      </c>
      <c r="W16" s="167" t="str">
        <f>IFERROR(VLOOKUP(X16,LISTAS!$C$2:$D$205,2,0),"INGRESE NOMBRE DEL ITEM")</f>
        <v>530503</v>
      </c>
      <c r="X16" s="9" t="s">
        <v>574</v>
      </c>
      <c r="Y16" s="264"/>
      <c r="Z16" s="264"/>
      <c r="AA16" s="264">
        <v>2500</v>
      </c>
      <c r="AB16" s="264"/>
      <c r="AC16" s="264"/>
      <c r="AD16" s="264"/>
      <c r="AE16" s="264"/>
      <c r="AF16" s="264"/>
      <c r="AG16" s="264"/>
      <c r="AH16" s="264"/>
      <c r="AI16" s="264"/>
      <c r="AJ16" s="264"/>
      <c r="AK16" s="238">
        <f t="shared" si="2"/>
        <v>2500</v>
      </c>
    </row>
    <row r="17" spans="1:41" ht="28.5" customHeight="1" x14ac:dyDescent="0.25">
      <c r="A17" s="9" t="s">
        <v>818</v>
      </c>
      <c r="B17" s="9" t="s">
        <v>842</v>
      </c>
      <c r="C17" s="167" t="str">
        <f>IF(B17&lt;&gt;0,LISTAS!$B$2,"")</f>
        <v>Fortalecimiento del deporte nacional.</v>
      </c>
      <c r="D17" s="167" t="str">
        <f>IF(E17=LISTAS!$H$2,LISTAS!$I$2,IF(E17=LISTAS!$H$3,LISTAS!$I$3,IF(E17=LISTAS!$H$4,LISTAS!$I$4,IF(E17=LISTAS!$H$5,LISTAS!$I$5,IF(E17=LISTAS!$H$6,LISTAS!$I$6,IF(E17=LISTAS!$H$7,LISTAS!$I$7,IF(E17=LISTAS!$H$8,LISTAS!$I$8,IF(E17=LISTAS!$H$9,LISTAS!$I$9,IF(E17=LISTAS!$H$10,LISTAS!$I$10,IF(E17=LISTAS!$H$14,LISTAS!$I$14,IF(E17=LISTAS!$H$11,LISTAS!$I$11,IF(E17=LISTAS!$H$12,LISTAS!$I$12,IF(E17=LISTAS!$H$13,LISTAS!$I$13,"")))))))))))))</f>
        <v>004</v>
      </c>
      <c r="E17" s="9" t="s">
        <v>816</v>
      </c>
      <c r="F17" s="9"/>
      <c r="G17" s="9"/>
      <c r="H17" s="9"/>
      <c r="I17" s="9"/>
      <c r="J17" s="9"/>
      <c r="K17" s="9"/>
      <c r="L17" s="9"/>
      <c r="M17" s="9"/>
      <c r="N17" s="9"/>
      <c r="O17" s="9"/>
      <c r="P17" s="9"/>
      <c r="Q17" s="9"/>
      <c r="R17" s="9"/>
      <c r="S17" s="9">
        <f t="shared" si="0"/>
        <v>0</v>
      </c>
      <c r="T17" s="9"/>
      <c r="U17" s="9"/>
      <c r="V17" s="167" t="str">
        <f t="shared" si="1"/>
        <v>53</v>
      </c>
      <c r="W17" s="167" t="str">
        <f>IFERROR(VLOOKUP(X17,LISTAS!$C$2:$D$205,2,0),"INGRESE NOMBRE DEL ITEM")</f>
        <v>530827</v>
      </c>
      <c r="X17" s="9" t="s">
        <v>241</v>
      </c>
      <c r="Y17" s="264"/>
      <c r="Z17" s="264"/>
      <c r="AA17" s="264"/>
      <c r="AB17" s="264">
        <v>20102.189999999999</v>
      </c>
      <c r="AC17" s="264"/>
      <c r="AD17" s="264"/>
      <c r="AE17" s="264"/>
      <c r="AF17" s="264"/>
      <c r="AG17" s="264"/>
      <c r="AH17" s="264"/>
      <c r="AI17" s="264"/>
      <c r="AJ17" s="264"/>
      <c r="AK17" s="238">
        <f t="shared" si="2"/>
        <v>20102.189999999999</v>
      </c>
    </row>
    <row r="18" spans="1:41" ht="28.5" customHeight="1" x14ac:dyDescent="0.25">
      <c r="A18" s="9" t="s">
        <v>818</v>
      </c>
      <c r="B18" s="9" t="s">
        <v>842</v>
      </c>
      <c r="C18" s="167" t="str">
        <f>IF(B18&lt;&gt;0,LISTAS!$B$2,"")</f>
        <v>Fortalecimiento del deporte nacional.</v>
      </c>
      <c r="D18" s="167" t="str">
        <f>IF(E18=LISTAS!$H$2,LISTAS!$I$2,IF(E18=LISTAS!$H$3,LISTAS!$I$3,IF(E18=LISTAS!$H$4,LISTAS!$I$4,IF(E18=LISTAS!$H$5,LISTAS!$I$5,IF(E18=LISTAS!$H$6,LISTAS!$I$6,IF(E18=LISTAS!$H$7,LISTAS!$I$7,IF(E18=LISTAS!$H$8,LISTAS!$I$8,IF(E18=LISTAS!$H$9,LISTAS!$I$9,IF(E18=LISTAS!$H$10,LISTAS!$I$10,IF(E18=LISTAS!$H$14,LISTAS!$I$14,IF(E18=LISTAS!$H$11,LISTAS!$I$11,IF(E18=LISTAS!$H$12,LISTAS!$I$12,IF(E18=LISTAS!$H$13,LISTAS!$I$13,"")))))))))))))</f>
        <v>004</v>
      </c>
      <c r="E18" s="9" t="s">
        <v>816</v>
      </c>
      <c r="F18" s="9"/>
      <c r="G18" s="9"/>
      <c r="H18" s="9"/>
      <c r="I18" s="9"/>
      <c r="J18" s="9"/>
      <c r="K18" s="9"/>
      <c r="L18" s="9"/>
      <c r="M18" s="9"/>
      <c r="N18" s="9"/>
      <c r="O18" s="9"/>
      <c r="P18" s="9"/>
      <c r="Q18" s="9"/>
      <c r="R18" s="9"/>
      <c r="S18" s="9">
        <f t="shared" si="0"/>
        <v>0</v>
      </c>
      <c r="T18" s="9"/>
      <c r="U18" s="9"/>
      <c r="V18" s="167" t="str">
        <f t="shared" si="1"/>
        <v>53</v>
      </c>
      <c r="W18" s="167" t="str">
        <f>IFERROR(VLOOKUP(X18,LISTAS!$C$2:$D$205,2,0),"INGRESE NOMBRE DEL ITEM")</f>
        <v>531408</v>
      </c>
      <c r="X18" s="9" t="s">
        <v>637</v>
      </c>
      <c r="Y18" s="264"/>
      <c r="Z18" s="264"/>
      <c r="AA18" s="264">
        <v>2000</v>
      </c>
      <c r="AB18" s="264"/>
      <c r="AC18" s="264">
        <v>2500</v>
      </c>
      <c r="AD18" s="264"/>
      <c r="AE18" s="264"/>
      <c r="AF18" s="264"/>
      <c r="AG18" s="264"/>
      <c r="AH18" s="264">
        <v>700</v>
      </c>
      <c r="AI18" s="264"/>
      <c r="AJ18" s="264"/>
      <c r="AK18" s="238">
        <f t="shared" si="2"/>
        <v>5200</v>
      </c>
    </row>
    <row r="19" spans="1:41" ht="28.5" customHeight="1" x14ac:dyDescent="0.25">
      <c r="A19" s="9" t="s">
        <v>818</v>
      </c>
      <c r="B19" s="9" t="s">
        <v>842</v>
      </c>
      <c r="C19" s="167" t="str">
        <f>IF(B19&lt;&gt;0,LISTAS!$B$2,"")</f>
        <v>Fortalecimiento del deporte nacional.</v>
      </c>
      <c r="D19" s="167" t="str">
        <f>IF(E19=LISTAS!$H$2,LISTAS!$I$2,IF(E19=LISTAS!$H$3,LISTAS!$I$3,IF(E19=LISTAS!$H$4,LISTAS!$I$4,IF(E19=LISTAS!$H$5,LISTAS!$I$5,IF(E19=LISTAS!$H$6,LISTAS!$I$6,IF(E19=LISTAS!$H$7,LISTAS!$I$7,IF(E19=LISTAS!$H$8,LISTAS!$I$8,IF(E19=LISTAS!$H$9,LISTAS!$I$9,IF(E19=LISTAS!$H$10,LISTAS!$I$10,IF(E19=LISTAS!$H$14,LISTAS!$I$14,IF(E19=LISTAS!$H$11,LISTAS!$I$11,IF(E19=LISTAS!$H$12,LISTAS!$I$12,IF(E19=LISTAS!$H$13,LISTAS!$I$13,"")))))))))))))</f>
        <v>011</v>
      </c>
      <c r="E19" s="9" t="s">
        <v>281</v>
      </c>
      <c r="F19" s="9" t="s">
        <v>809</v>
      </c>
      <c r="G19" s="9"/>
      <c r="H19" s="9"/>
      <c r="I19" s="9"/>
      <c r="J19" s="9">
        <v>1</v>
      </c>
      <c r="K19" s="9">
        <v>1</v>
      </c>
      <c r="L19" s="9">
        <v>1</v>
      </c>
      <c r="M19" s="9">
        <v>2</v>
      </c>
      <c r="N19" s="9"/>
      <c r="O19" s="9">
        <v>1</v>
      </c>
      <c r="P19" s="9">
        <v>1</v>
      </c>
      <c r="Q19" s="9">
        <v>1</v>
      </c>
      <c r="R19" s="9"/>
      <c r="S19" s="9">
        <f t="shared" si="0"/>
        <v>8</v>
      </c>
      <c r="T19" s="9">
        <f>1040+10</f>
        <v>1050</v>
      </c>
      <c r="U19" s="9">
        <f>150+8</f>
        <v>158</v>
      </c>
      <c r="V19" s="167" t="str">
        <f t="shared" si="1"/>
        <v>53</v>
      </c>
      <c r="W19" s="167">
        <f>IFERROR(VLOOKUP(X19,LISTAS!$C$2:$D$205,2,0),"INGRESE NOMBRE DEL ITEM")</f>
        <v>530252</v>
      </c>
      <c r="X19" s="283" t="s">
        <v>779</v>
      </c>
      <c r="Y19" s="264"/>
      <c r="Z19" s="264"/>
      <c r="AA19" s="264"/>
      <c r="AB19" s="264"/>
      <c r="AC19" s="264"/>
      <c r="AD19" s="264"/>
      <c r="AE19" s="264">
        <v>1000</v>
      </c>
      <c r="AF19" s="264"/>
      <c r="AG19" s="264"/>
      <c r="AH19" s="264"/>
      <c r="AI19" s="264">
        <v>2000</v>
      </c>
      <c r="AJ19" s="264"/>
      <c r="AK19" s="238">
        <f t="shared" si="2"/>
        <v>3000</v>
      </c>
    </row>
    <row r="20" spans="1:41" ht="28.5" customHeight="1" x14ac:dyDescent="0.25">
      <c r="A20" s="9" t="s">
        <v>818</v>
      </c>
      <c r="B20" s="9" t="s">
        <v>842</v>
      </c>
      <c r="C20" s="167" t="str">
        <f>IF(B20&lt;&gt;0,LISTAS!$B$2,"")</f>
        <v>Fortalecimiento del deporte nacional.</v>
      </c>
      <c r="D20" s="167" t="str">
        <f>IF(E20=LISTAS!$H$2,LISTAS!$I$2,IF(E20=LISTAS!$H$3,LISTAS!$I$3,IF(E20=LISTAS!$H$4,LISTAS!$I$4,IF(E20=LISTAS!$H$5,LISTAS!$I$5,IF(E20=LISTAS!$H$6,LISTAS!$I$6,IF(E20=LISTAS!$H$7,LISTAS!$I$7,IF(E20=LISTAS!$H$8,LISTAS!$I$8,IF(E20=LISTAS!$H$9,LISTAS!$I$9,IF(E20=LISTAS!$H$10,LISTAS!$I$10,IF(E20=LISTAS!$H$14,LISTAS!$I$14,IF(E20=LISTAS!$H$11,LISTAS!$I$11,IF(E20=LISTAS!$H$12,LISTAS!$I$12,IF(E20=LISTAS!$H$13,LISTAS!$I$13,"")))))))))))))</f>
        <v>011</v>
      </c>
      <c r="E20" s="9" t="s">
        <v>281</v>
      </c>
      <c r="F20" s="9"/>
      <c r="G20" s="9"/>
      <c r="H20" s="9"/>
      <c r="I20" s="9"/>
      <c r="J20" s="9"/>
      <c r="K20" s="9"/>
      <c r="L20" s="9"/>
      <c r="M20" s="9"/>
      <c r="N20" s="9"/>
      <c r="O20" s="9"/>
      <c r="P20" s="9"/>
      <c r="Q20" s="9"/>
      <c r="R20" s="9"/>
      <c r="S20" s="9">
        <f t="shared" si="0"/>
        <v>0</v>
      </c>
      <c r="T20" s="9"/>
      <c r="U20" s="9"/>
      <c r="V20" s="167" t="str">
        <f t="shared" si="1"/>
        <v>53</v>
      </c>
      <c r="W20" s="167">
        <f>IFERROR(VLOOKUP(X20,LISTAS!$C$2:$D$205,2,0),"INGRESE NOMBRE DEL ITEM")</f>
        <v>530310</v>
      </c>
      <c r="X20" s="9" t="s">
        <v>783</v>
      </c>
      <c r="Y20" s="264"/>
      <c r="Z20" s="264"/>
      <c r="AA20" s="264"/>
      <c r="AB20" s="264"/>
      <c r="AC20" s="264"/>
      <c r="AD20" s="264"/>
      <c r="AE20" s="264"/>
      <c r="AF20" s="264"/>
      <c r="AG20" s="264"/>
      <c r="AH20" s="264"/>
      <c r="AI20" s="264">
        <v>3500</v>
      </c>
      <c r="AJ20" s="264"/>
      <c r="AK20" s="238">
        <f t="shared" si="2"/>
        <v>3500</v>
      </c>
    </row>
    <row r="21" spans="1:41" ht="28.5" customHeight="1" x14ac:dyDescent="0.25">
      <c r="A21" s="9" t="s">
        <v>818</v>
      </c>
      <c r="B21" s="9" t="s">
        <v>842</v>
      </c>
      <c r="C21" s="167" t="str">
        <f>IF(B21&lt;&gt;0,LISTAS!$B$2,"")</f>
        <v>Fortalecimiento del deporte nacional.</v>
      </c>
      <c r="D21" s="167" t="str">
        <f>IF(E21=LISTAS!$H$2,LISTAS!$I$2,IF(E21=LISTAS!$H$3,LISTAS!$I$3,IF(E21=LISTAS!$H$4,LISTAS!$I$4,IF(E21=LISTAS!$H$5,LISTAS!$I$5,IF(E21=LISTAS!$H$6,LISTAS!$I$6,IF(E21=LISTAS!$H$7,LISTAS!$I$7,IF(E21=LISTAS!$H$8,LISTAS!$I$8,IF(E21=LISTAS!$H$9,LISTAS!$I$9,IF(E21=LISTAS!$H$10,LISTAS!$I$10,IF(E21=LISTAS!$H$14,LISTAS!$I$14,IF(E21=LISTAS!$H$11,LISTAS!$I$11,IF(E21=LISTAS!$H$12,LISTAS!$I$12,IF(E21=LISTAS!$H$13,LISTAS!$I$13,"")))))))))))))</f>
        <v>011</v>
      </c>
      <c r="E21" s="9" t="s">
        <v>281</v>
      </c>
      <c r="F21" s="9"/>
      <c r="G21" s="9"/>
      <c r="H21" s="9"/>
      <c r="I21" s="9"/>
      <c r="J21" s="9"/>
      <c r="K21" s="9"/>
      <c r="L21" s="9"/>
      <c r="M21" s="9"/>
      <c r="N21" s="9"/>
      <c r="O21" s="9"/>
      <c r="P21" s="9"/>
      <c r="Q21" s="9"/>
      <c r="R21" s="9"/>
      <c r="S21" s="9">
        <f t="shared" si="0"/>
        <v>0</v>
      </c>
      <c r="T21" s="9"/>
      <c r="U21" s="9"/>
      <c r="V21" s="167" t="str">
        <f t="shared" si="1"/>
        <v>53</v>
      </c>
      <c r="W21" s="167">
        <f>IFERROR(VLOOKUP(X21,LISTAS!$C$2:$D$205,2,0),"INGRESE NOMBRE DEL ITEM")</f>
        <v>530851</v>
      </c>
      <c r="X21" s="283" t="s">
        <v>781</v>
      </c>
      <c r="Y21" s="264"/>
      <c r="Z21" s="264"/>
      <c r="AA21" s="264"/>
      <c r="AB21" s="264"/>
      <c r="AC21" s="264">
        <v>6500</v>
      </c>
      <c r="AD21" s="264"/>
      <c r="AE21" s="264"/>
      <c r="AF21" s="264"/>
      <c r="AG21" s="264"/>
      <c r="AH21" s="264">
        <v>500</v>
      </c>
      <c r="AI21" s="264"/>
      <c r="AJ21" s="264"/>
      <c r="AK21" s="238">
        <f t="shared" si="2"/>
        <v>7000</v>
      </c>
    </row>
    <row r="22" spans="1:41" ht="28.5" customHeight="1" x14ac:dyDescent="0.25">
      <c r="A22" s="9" t="s">
        <v>818</v>
      </c>
      <c r="B22" s="9" t="s">
        <v>842</v>
      </c>
      <c r="C22" s="167" t="str">
        <f>IF(B22&lt;&gt;0,LISTAS!$B$2,"")</f>
        <v>Fortalecimiento del deporte nacional.</v>
      </c>
      <c r="D22" s="167" t="str">
        <f>IF(E22=LISTAS!$H$2,LISTAS!$I$2,IF(E22=LISTAS!$H$3,LISTAS!$I$3,IF(E22=LISTAS!$H$4,LISTAS!$I$4,IF(E22=LISTAS!$H$5,LISTAS!$I$5,IF(E22=LISTAS!$H$6,LISTAS!$I$6,IF(E22=LISTAS!$H$7,LISTAS!$I$7,IF(E22=LISTAS!$H$8,LISTAS!$I$8,IF(E22=LISTAS!$H$9,LISTAS!$I$9,IF(E22=LISTAS!$H$10,LISTAS!$I$10,IF(E22=LISTAS!$H$14,LISTAS!$I$14,IF(E22=LISTAS!$H$11,LISTAS!$I$11,IF(E22=LISTAS!$H$12,LISTAS!$I$12,IF(E22=LISTAS!$H$13,LISTAS!$I$13,"")))))))))))))</f>
        <v>011</v>
      </c>
      <c r="E22" s="9" t="s">
        <v>281</v>
      </c>
      <c r="F22" s="9"/>
      <c r="G22" s="9"/>
      <c r="H22" s="9"/>
      <c r="I22" s="9"/>
      <c r="J22" s="9"/>
      <c r="K22" s="9"/>
      <c r="L22" s="9"/>
      <c r="M22" s="9"/>
      <c r="N22" s="9"/>
      <c r="O22" s="9"/>
      <c r="P22" s="9"/>
      <c r="Q22" s="9"/>
      <c r="R22" s="9"/>
      <c r="S22" s="9">
        <f t="shared" si="0"/>
        <v>0</v>
      </c>
      <c r="T22" s="9"/>
      <c r="U22" s="9"/>
      <c r="V22" s="167" t="str">
        <f t="shared" si="1"/>
        <v>53</v>
      </c>
      <c r="W22" s="167">
        <f>IFERROR(VLOOKUP(X22,LISTAS!$C$2:$D$205,2,0),"INGRESE NOMBRE DEL ITEM")</f>
        <v>531412</v>
      </c>
      <c r="X22" s="9" t="s">
        <v>782</v>
      </c>
      <c r="Y22" s="264"/>
      <c r="Z22" s="264"/>
      <c r="AA22" s="264"/>
      <c r="AB22" s="264"/>
      <c r="AC22" s="264"/>
      <c r="AD22" s="264"/>
      <c r="AE22" s="264">
        <v>600</v>
      </c>
      <c r="AF22" s="264"/>
      <c r="AG22" s="264"/>
      <c r="AH22" s="264"/>
      <c r="AI22" s="264"/>
      <c r="AJ22" s="264"/>
      <c r="AK22" s="238">
        <f t="shared" si="2"/>
        <v>600</v>
      </c>
    </row>
    <row r="23" spans="1:41" ht="28.5" customHeight="1" x14ac:dyDescent="0.25">
      <c r="A23" s="9" t="s">
        <v>818</v>
      </c>
      <c r="B23" s="9" t="s">
        <v>842</v>
      </c>
      <c r="C23" s="167" t="str">
        <f>IF(B23&lt;&gt;0,LISTAS!$B$2,"")</f>
        <v>Fortalecimiento del deporte nacional.</v>
      </c>
      <c r="D23" s="167" t="str">
        <f>IF(E23=LISTAS!$H$2,LISTAS!$I$2,IF(E23=LISTAS!$H$3,LISTAS!$I$3,IF(E23=LISTAS!$H$4,LISTAS!$I$4,IF(E23=LISTAS!$H$5,LISTAS!$I$5,IF(E23=LISTAS!$H$6,LISTAS!$I$6,IF(E23=LISTAS!$H$7,LISTAS!$I$7,IF(E23=LISTAS!$H$8,LISTAS!$I$8,IF(E23=LISTAS!$H$9,LISTAS!$I$9,IF(E23=LISTAS!$H$10,LISTAS!$I$10,IF(E23=LISTAS!$H$14,LISTAS!$I$14,IF(E23=LISTAS!$H$11,LISTAS!$I$11,IF(E23=LISTAS!$H$12,LISTAS!$I$12,IF(E23=LISTAS!$H$13,LISTAS!$I$13,"")))))))))))))</f>
        <v>011</v>
      </c>
      <c r="E23" s="9" t="s">
        <v>281</v>
      </c>
      <c r="F23" s="9"/>
      <c r="G23" s="9"/>
      <c r="H23" s="9"/>
      <c r="I23" s="9"/>
      <c r="J23" s="9"/>
      <c r="K23" s="9"/>
      <c r="L23" s="9"/>
      <c r="M23" s="9"/>
      <c r="N23" s="9"/>
      <c r="O23" s="9"/>
      <c r="P23" s="9"/>
      <c r="Q23" s="9"/>
      <c r="R23" s="9"/>
      <c r="S23" s="9">
        <f t="shared" si="0"/>
        <v>0</v>
      </c>
      <c r="T23" s="9"/>
      <c r="U23" s="9"/>
      <c r="V23" s="167" t="str">
        <f t="shared" si="1"/>
        <v>84</v>
      </c>
      <c r="W23" s="167">
        <f>IFERROR(VLOOKUP(X23,LISTAS!$C$2:$D$205,2,0),"INGRESE NOMBRE DEL ITEM")</f>
        <v>840103</v>
      </c>
      <c r="X23" s="9" t="s">
        <v>208</v>
      </c>
      <c r="Y23" s="264"/>
      <c r="Z23" s="264"/>
      <c r="AA23" s="264"/>
      <c r="AB23" s="264">
        <v>3000</v>
      </c>
      <c r="AC23" s="264"/>
      <c r="AD23" s="264"/>
      <c r="AE23" s="264"/>
      <c r="AF23" s="264"/>
      <c r="AG23" s="264"/>
      <c r="AH23" s="264"/>
      <c r="AI23" s="264"/>
      <c r="AJ23" s="264"/>
      <c r="AK23" s="238">
        <f t="shared" si="2"/>
        <v>3000</v>
      </c>
    </row>
    <row r="24" spans="1:41" ht="28.5" customHeight="1" x14ac:dyDescent="0.25">
      <c r="A24" s="9" t="s">
        <v>818</v>
      </c>
      <c r="B24" s="9" t="s">
        <v>842</v>
      </c>
      <c r="C24" s="167" t="str">
        <f>IF(B24&lt;&gt;0,LISTAS!$B$2,"")</f>
        <v>Fortalecimiento del deporte nacional.</v>
      </c>
      <c r="D24" s="167" t="str">
        <f>IF(E24=LISTAS!$H$2,LISTAS!$I$2,IF(E24=LISTAS!$H$3,LISTAS!$I$3,IF(E24=LISTAS!$H$4,LISTAS!$I$4,IF(E24=LISTAS!$H$5,LISTAS!$I$5,IF(E24=LISTAS!$H$6,LISTAS!$I$6,IF(E24=LISTAS!$H$7,LISTAS!$I$7,IF(E24=LISTAS!$H$8,LISTAS!$I$8,IF(E24=LISTAS!$H$9,LISTAS!$I$9,IF(E24=LISTAS!$H$10,LISTAS!$I$10,IF(E24=LISTAS!$H$14,LISTAS!$I$14,IF(E24=LISTAS!$H$11,LISTAS!$I$11,IF(E24=LISTAS!$H$12,LISTAS!$I$12,IF(E24=LISTAS!$H$13,LISTAS!$I$13,"")))))))))))))</f>
        <v>011</v>
      </c>
      <c r="E24" s="9" t="s">
        <v>281</v>
      </c>
      <c r="F24" s="9"/>
      <c r="G24" s="9"/>
      <c r="H24" s="9"/>
      <c r="I24" s="9"/>
      <c r="J24" s="9"/>
      <c r="K24" s="9"/>
      <c r="L24" s="9"/>
      <c r="M24" s="9"/>
      <c r="N24" s="9"/>
      <c r="O24" s="9"/>
      <c r="P24" s="9"/>
      <c r="Q24" s="9"/>
      <c r="R24" s="9"/>
      <c r="S24" s="9">
        <f t="shared" si="0"/>
        <v>0</v>
      </c>
      <c r="T24" s="9"/>
      <c r="U24" s="9"/>
      <c r="V24" s="167" t="str">
        <f t="shared" si="1"/>
        <v>53</v>
      </c>
      <c r="W24" s="167" t="str">
        <f>IFERROR(VLOOKUP(X24,LISTAS!$C$2:$D$205,2,0),"INGRESE NOMBRE DEL ITEM")</f>
        <v>530204</v>
      </c>
      <c r="X24" s="9" t="s">
        <v>508</v>
      </c>
      <c r="Y24" s="264"/>
      <c r="Z24" s="264"/>
      <c r="AA24" s="264"/>
      <c r="AB24" s="264"/>
      <c r="AC24" s="264">
        <v>620</v>
      </c>
      <c r="AD24" s="264"/>
      <c r="AE24" s="264">
        <v>20</v>
      </c>
      <c r="AF24" s="264"/>
      <c r="AG24" s="264"/>
      <c r="AH24" s="264">
        <v>300</v>
      </c>
      <c r="AI24" s="264"/>
      <c r="AJ24" s="264"/>
      <c r="AK24" s="238">
        <f t="shared" si="2"/>
        <v>940</v>
      </c>
    </row>
    <row r="25" spans="1:41" ht="28.5" customHeight="1" x14ac:dyDescent="0.25">
      <c r="A25" s="9" t="s">
        <v>818</v>
      </c>
      <c r="B25" s="9" t="s">
        <v>842</v>
      </c>
      <c r="C25" s="167" t="str">
        <f>IF(B25&lt;&gt;0,LISTAS!$B$2,"")</f>
        <v>Fortalecimiento del deporte nacional.</v>
      </c>
      <c r="D25" s="167" t="str">
        <f>IF(E25=LISTAS!$H$2,LISTAS!$I$2,IF(E25=LISTAS!$H$3,LISTAS!$I$3,IF(E25=LISTAS!$H$4,LISTAS!$I$4,IF(E25=LISTAS!$H$5,LISTAS!$I$5,IF(E25=LISTAS!$H$6,LISTAS!$I$6,IF(E25=LISTAS!$H$7,LISTAS!$I$7,IF(E25=LISTAS!$H$8,LISTAS!$I$8,IF(E25=LISTAS!$H$9,LISTAS!$I$9,IF(E25=LISTAS!$H$10,LISTAS!$I$10,IF(E25=LISTAS!$H$14,LISTAS!$I$14,IF(E25=LISTAS!$H$11,LISTAS!$I$11,IF(E25=LISTAS!$H$12,LISTAS!$I$12,IF(E25=LISTAS!$H$13,LISTAS!$I$13,"")))))))))))))</f>
        <v>011</v>
      </c>
      <c r="E25" s="9" t="s">
        <v>281</v>
      </c>
      <c r="F25" s="9"/>
      <c r="G25" s="9"/>
      <c r="H25" s="9"/>
      <c r="I25" s="9"/>
      <c r="J25" s="9"/>
      <c r="K25" s="9"/>
      <c r="L25" s="9"/>
      <c r="M25" s="9"/>
      <c r="N25" s="9"/>
      <c r="O25" s="9"/>
      <c r="P25" s="9"/>
      <c r="Q25" s="9"/>
      <c r="R25" s="9"/>
      <c r="S25" s="9">
        <f t="shared" si="0"/>
        <v>0</v>
      </c>
      <c r="T25" s="9"/>
      <c r="U25" s="9"/>
      <c r="V25" s="167" t="str">
        <f t="shared" si="1"/>
        <v>53</v>
      </c>
      <c r="W25" s="167" t="str">
        <f>IFERROR(VLOOKUP(X25,LISTAS!$C$2:$D$205,2,0),"INGRESE NOMBRE DEL ITEM")</f>
        <v>530221</v>
      </c>
      <c r="X25" s="9" t="s">
        <v>519</v>
      </c>
      <c r="Y25" s="264"/>
      <c r="Z25" s="264"/>
      <c r="AA25" s="264"/>
      <c r="AB25" s="264">
        <v>900</v>
      </c>
      <c r="AC25" s="264">
        <v>6500</v>
      </c>
      <c r="AD25" s="264"/>
      <c r="AE25" s="264">
        <v>1000</v>
      </c>
      <c r="AF25" s="264"/>
      <c r="AG25" s="264"/>
      <c r="AH25" s="264">
        <v>400</v>
      </c>
      <c r="AI25" s="264"/>
      <c r="AJ25" s="264"/>
      <c r="AK25" s="238">
        <f t="shared" si="2"/>
        <v>8800</v>
      </c>
    </row>
    <row r="26" spans="1:41" ht="28.5" customHeight="1" x14ac:dyDescent="0.25">
      <c r="A26" s="9" t="s">
        <v>818</v>
      </c>
      <c r="B26" s="9" t="s">
        <v>842</v>
      </c>
      <c r="C26" s="167" t="str">
        <f>IF(B26&lt;&gt;0,LISTAS!$B$2,"")</f>
        <v>Fortalecimiento del deporte nacional.</v>
      </c>
      <c r="D26" s="167" t="str">
        <f>IF(E26=LISTAS!$H$2,LISTAS!$I$2,IF(E26=LISTAS!$H$3,LISTAS!$I$3,IF(E26=LISTAS!$H$4,LISTAS!$I$4,IF(E26=LISTAS!$H$5,LISTAS!$I$5,IF(E26=LISTAS!$H$6,LISTAS!$I$6,IF(E26=LISTAS!$H$7,LISTAS!$I$7,IF(E26=LISTAS!$H$8,LISTAS!$I$8,IF(E26=LISTAS!$H$9,LISTAS!$I$9,IF(E26=LISTAS!$H$10,LISTAS!$I$10,IF(E26=LISTAS!$H$14,LISTAS!$I$14,IF(E26=LISTAS!$H$11,LISTAS!$I$11,IF(E26=LISTAS!$H$12,LISTAS!$I$12,IF(E26=LISTAS!$H$13,LISTAS!$I$13,"")))))))))))))</f>
        <v>011</v>
      </c>
      <c r="E26" s="9" t="s">
        <v>281</v>
      </c>
      <c r="F26" s="9"/>
      <c r="G26" s="9"/>
      <c r="H26" s="9"/>
      <c r="I26" s="9"/>
      <c r="J26" s="9"/>
      <c r="K26" s="9"/>
      <c r="L26" s="9"/>
      <c r="M26" s="9"/>
      <c r="N26" s="9"/>
      <c r="O26" s="9"/>
      <c r="P26" s="9"/>
      <c r="Q26" s="9"/>
      <c r="R26" s="9"/>
      <c r="S26" s="9">
        <f t="shared" ref="S26:S33" si="3">SUM(G26:R26)</f>
        <v>0</v>
      </c>
      <c r="T26" s="9"/>
      <c r="U26" s="9"/>
      <c r="V26" s="167" t="str">
        <f t="shared" ref="V26:V33" si="4">IF(X26="","",MID(W26,1,2))</f>
        <v>53</v>
      </c>
      <c r="W26" s="167" t="str">
        <f>IFERROR(VLOOKUP(X26,LISTAS!$C$2:$D$205,2,0),"INGRESE NOMBRE DEL ITEM")</f>
        <v>530235</v>
      </c>
      <c r="X26" s="283" t="s">
        <v>532</v>
      </c>
      <c r="Y26" s="264"/>
      <c r="Z26" s="264"/>
      <c r="AA26" s="264"/>
      <c r="AB26" s="264"/>
      <c r="AC26" s="264">
        <v>9000</v>
      </c>
      <c r="AD26" s="264"/>
      <c r="AE26" s="264"/>
      <c r="AF26" s="264"/>
      <c r="AG26" s="264"/>
      <c r="AH26" s="264">
        <v>700</v>
      </c>
      <c r="AI26" s="264"/>
      <c r="AJ26" s="264"/>
      <c r="AK26" s="238">
        <f t="shared" ref="AK26:AK33" si="5">SUM(Y26:AJ26)</f>
        <v>9700</v>
      </c>
    </row>
    <row r="27" spans="1:41" ht="28.5" customHeight="1" x14ac:dyDescent="0.25">
      <c r="A27" s="9" t="s">
        <v>818</v>
      </c>
      <c r="B27" s="9" t="s">
        <v>842</v>
      </c>
      <c r="C27" s="167" t="str">
        <f>IF(B27&lt;&gt;0,LISTAS!$B$2,"")</f>
        <v>Fortalecimiento del deporte nacional.</v>
      </c>
      <c r="D27" s="167" t="str">
        <f>IF(E27=LISTAS!$H$2,LISTAS!$I$2,IF(E27=LISTAS!$H$3,LISTAS!$I$3,IF(E27=LISTAS!$H$4,LISTAS!$I$4,IF(E27=LISTAS!$H$5,LISTAS!$I$5,IF(E27=LISTAS!$H$6,LISTAS!$I$6,IF(E27=LISTAS!$H$7,LISTAS!$I$7,IF(E27=LISTAS!$H$8,LISTAS!$I$8,IF(E27=LISTAS!$H$9,LISTAS!$I$9,IF(E27=LISTAS!$H$10,LISTAS!$I$10,IF(E27=LISTAS!$H$14,LISTAS!$I$14,IF(E27=LISTAS!$H$11,LISTAS!$I$11,IF(E27=LISTAS!$H$12,LISTAS!$I$12,IF(E27=LISTAS!$H$13,LISTAS!$I$13,"")))))))))))))</f>
        <v>011</v>
      </c>
      <c r="E27" s="9" t="s">
        <v>281</v>
      </c>
      <c r="F27" s="9"/>
      <c r="G27" s="9"/>
      <c r="H27" s="9"/>
      <c r="I27" s="9"/>
      <c r="J27" s="9"/>
      <c r="K27" s="9"/>
      <c r="L27" s="9"/>
      <c r="M27" s="9"/>
      <c r="N27" s="9"/>
      <c r="O27" s="9"/>
      <c r="P27" s="9"/>
      <c r="Q27" s="9"/>
      <c r="R27" s="9"/>
      <c r="S27" s="9">
        <f t="shared" si="3"/>
        <v>0</v>
      </c>
      <c r="T27" s="9"/>
      <c r="U27" s="9"/>
      <c r="V27" s="167" t="str">
        <f t="shared" si="4"/>
        <v>53</v>
      </c>
      <c r="W27" s="167" t="str">
        <f>IFERROR(VLOOKUP(X27,LISTAS!$C$2:$D$205,2,0),"INGRESE NOMBRE DEL ITEM")</f>
        <v>530504</v>
      </c>
      <c r="X27" s="283" t="s">
        <v>575</v>
      </c>
      <c r="Y27" s="264"/>
      <c r="Z27" s="264"/>
      <c r="AA27" s="264"/>
      <c r="AB27" s="264"/>
      <c r="AC27" s="264">
        <v>800</v>
      </c>
      <c r="AD27" s="264"/>
      <c r="AE27" s="264"/>
      <c r="AF27" s="264"/>
      <c r="AG27" s="264"/>
      <c r="AH27" s="264">
        <v>1000</v>
      </c>
      <c r="AI27" s="264"/>
      <c r="AJ27" s="264"/>
      <c r="AK27" s="238">
        <f t="shared" si="5"/>
        <v>1800</v>
      </c>
    </row>
    <row r="28" spans="1:41" ht="28.5" customHeight="1" x14ac:dyDescent="0.25">
      <c r="A28" s="9" t="s">
        <v>818</v>
      </c>
      <c r="B28" s="9" t="s">
        <v>842</v>
      </c>
      <c r="C28" s="167" t="str">
        <f>IF(B28&lt;&gt;0,LISTAS!$B$2,"")</f>
        <v>Fortalecimiento del deporte nacional.</v>
      </c>
      <c r="D28" s="167" t="str">
        <f>IF(E28=LISTAS!$H$2,LISTAS!$I$2,IF(E28=LISTAS!$H$3,LISTAS!$I$3,IF(E28=LISTAS!$H$4,LISTAS!$I$4,IF(E28=LISTAS!$H$5,LISTAS!$I$5,IF(E28=LISTAS!$H$6,LISTAS!$I$6,IF(E28=LISTAS!$H$7,LISTAS!$I$7,IF(E28=LISTAS!$H$8,LISTAS!$I$8,IF(E28=LISTAS!$H$9,LISTAS!$I$9,IF(E28=LISTAS!$H$10,LISTAS!$I$10,IF(E28=LISTAS!$H$14,LISTAS!$I$14,IF(E28=LISTAS!$H$11,LISTAS!$I$11,IF(E28=LISTAS!$H$12,LISTAS!$I$12,IF(E28=LISTAS!$H$13,LISTAS!$I$13,"")))))))))))))</f>
        <v>011</v>
      </c>
      <c r="E28" s="9" t="s">
        <v>281</v>
      </c>
      <c r="F28" s="9"/>
      <c r="G28" s="9"/>
      <c r="H28" s="9"/>
      <c r="I28" s="9"/>
      <c r="J28" s="9"/>
      <c r="K28" s="9"/>
      <c r="L28" s="9"/>
      <c r="M28" s="9"/>
      <c r="N28" s="9"/>
      <c r="O28" s="9"/>
      <c r="P28" s="9"/>
      <c r="Q28" s="9"/>
      <c r="R28" s="9"/>
      <c r="S28" s="9">
        <f t="shared" si="3"/>
        <v>0</v>
      </c>
      <c r="T28" s="9"/>
      <c r="U28" s="9"/>
      <c r="V28" s="167" t="str">
        <f t="shared" si="4"/>
        <v>53</v>
      </c>
      <c r="W28" s="167" t="str">
        <f>IFERROR(VLOOKUP(X28,LISTAS!$C$2:$D$205,2,0),"INGRESE NOMBRE DEL ITEM")</f>
        <v>530516</v>
      </c>
      <c r="X28" s="283" t="s">
        <v>579</v>
      </c>
      <c r="Y28" s="264"/>
      <c r="Z28" s="264"/>
      <c r="AA28" s="264"/>
      <c r="AB28" s="264">
        <v>7000</v>
      </c>
      <c r="AC28" s="264"/>
      <c r="AD28" s="264"/>
      <c r="AE28" s="264"/>
      <c r="AF28" s="264"/>
      <c r="AG28" s="264"/>
      <c r="AH28" s="264"/>
      <c r="AI28" s="264">
        <v>2000</v>
      </c>
      <c r="AJ28" s="264"/>
      <c r="AK28" s="238">
        <f t="shared" si="5"/>
        <v>9000</v>
      </c>
    </row>
    <row r="29" spans="1:41" ht="28.5" customHeight="1" x14ac:dyDescent="0.25">
      <c r="A29" s="9" t="s">
        <v>818</v>
      </c>
      <c r="B29" s="9" t="s">
        <v>842</v>
      </c>
      <c r="C29" s="167" t="str">
        <f>IF(B29&lt;&gt;0,LISTAS!$B$2,"")</f>
        <v>Fortalecimiento del deporte nacional.</v>
      </c>
      <c r="D29" s="167" t="str">
        <f>IF(E29=LISTAS!$H$2,LISTAS!$I$2,IF(E29=LISTAS!$H$3,LISTAS!$I$3,IF(E29=LISTAS!$H$4,LISTAS!$I$4,IF(E29=LISTAS!$H$5,LISTAS!$I$5,IF(E29=LISTAS!$H$6,LISTAS!$I$6,IF(E29=LISTAS!$H$7,LISTAS!$I$7,IF(E29=LISTAS!$H$8,LISTAS!$I$8,IF(E29=LISTAS!$H$9,LISTAS!$I$9,IF(E29=LISTAS!$H$10,LISTAS!$I$10,IF(E29=LISTAS!$H$14,LISTAS!$I$14,IF(E29=LISTAS!$H$11,LISTAS!$I$11,IF(E29=LISTAS!$H$12,LISTAS!$I$12,IF(E29=LISTAS!$H$13,LISTAS!$I$13,"")))))))))))))</f>
        <v>011</v>
      </c>
      <c r="E29" s="9" t="s">
        <v>281</v>
      </c>
      <c r="F29" s="9"/>
      <c r="G29" s="9"/>
      <c r="H29" s="9"/>
      <c r="I29" s="9"/>
      <c r="J29" s="9"/>
      <c r="K29" s="9"/>
      <c r="L29" s="9"/>
      <c r="M29" s="9"/>
      <c r="N29" s="9"/>
      <c r="O29" s="9"/>
      <c r="P29" s="9"/>
      <c r="Q29" s="9"/>
      <c r="R29" s="9"/>
      <c r="S29" s="9">
        <f t="shared" si="3"/>
        <v>0</v>
      </c>
      <c r="T29" s="9"/>
      <c r="U29" s="9"/>
      <c r="V29" s="167" t="str">
        <f t="shared" si="4"/>
        <v>53</v>
      </c>
      <c r="W29" s="167" t="str">
        <f>IFERROR(VLOOKUP(X29,LISTAS!$C$2:$D$205,2,0),"INGRESE NOMBRE DEL ITEM")</f>
        <v>530801</v>
      </c>
      <c r="X29" s="283" t="s">
        <v>233</v>
      </c>
      <c r="Y29" s="264"/>
      <c r="Z29" s="264"/>
      <c r="AA29" s="264"/>
      <c r="AB29" s="264">
        <v>150</v>
      </c>
      <c r="AC29" s="264">
        <v>4000</v>
      </c>
      <c r="AD29" s="264"/>
      <c r="AE29" s="264">
        <v>1200</v>
      </c>
      <c r="AF29" s="264"/>
      <c r="AG29" s="264"/>
      <c r="AH29" s="264"/>
      <c r="AI29" s="264"/>
      <c r="AJ29" s="264"/>
      <c r="AK29" s="238">
        <f t="shared" si="5"/>
        <v>5350</v>
      </c>
    </row>
    <row r="30" spans="1:41" ht="28.5" customHeight="1" x14ac:dyDescent="0.25">
      <c r="A30" s="9" t="s">
        <v>818</v>
      </c>
      <c r="B30" s="9" t="s">
        <v>842</v>
      </c>
      <c r="C30" s="167" t="str">
        <f>IF(B30&lt;&gt;0,LISTAS!$B$2,"")</f>
        <v>Fortalecimiento del deporte nacional.</v>
      </c>
      <c r="D30" s="167" t="str">
        <f>IF(E30=LISTAS!$H$2,LISTAS!$I$2,IF(E30=LISTAS!$H$3,LISTAS!$I$3,IF(E30=LISTAS!$H$4,LISTAS!$I$4,IF(E30=LISTAS!$H$5,LISTAS!$I$5,IF(E30=LISTAS!$H$6,LISTAS!$I$6,IF(E30=LISTAS!$H$7,LISTAS!$I$7,IF(E30=LISTAS!$H$8,LISTAS!$I$8,IF(E30=LISTAS!$H$9,LISTAS!$I$9,IF(E30=LISTAS!$H$10,LISTAS!$I$10,IF(E30=LISTAS!$H$14,LISTAS!$I$14,IF(E30=LISTAS!$H$11,LISTAS!$I$11,IF(E30=LISTAS!$H$12,LISTAS!$I$12,IF(E30=LISTAS!$H$13,LISTAS!$I$13,"")))))))))))))</f>
        <v>012</v>
      </c>
      <c r="E30" s="9" t="s">
        <v>282</v>
      </c>
      <c r="F30" s="9" t="s">
        <v>823</v>
      </c>
      <c r="G30" s="9"/>
      <c r="H30" s="9"/>
      <c r="I30" s="9">
        <v>2</v>
      </c>
      <c r="J30" s="9"/>
      <c r="K30" s="9"/>
      <c r="L30" s="9">
        <v>1</v>
      </c>
      <c r="M30" s="9"/>
      <c r="N30" s="9"/>
      <c r="O30" s="9"/>
      <c r="P30" s="9"/>
      <c r="Q30" s="9"/>
      <c r="R30" s="9"/>
      <c r="S30" s="9">
        <f t="shared" si="3"/>
        <v>3</v>
      </c>
      <c r="T30" s="9">
        <v>80000</v>
      </c>
      <c r="U30" s="9">
        <v>32000</v>
      </c>
      <c r="V30" s="167" t="str">
        <f t="shared" si="4"/>
        <v>84</v>
      </c>
      <c r="W30" s="167">
        <f>IFERROR(VLOOKUP(X30,LISTAS!$C$2:$D$205,2,0),"INGRESE NOMBRE DEL ITEM")</f>
        <v>840104</v>
      </c>
      <c r="X30" s="9" t="s">
        <v>210</v>
      </c>
      <c r="Y30" s="264"/>
      <c r="Z30" s="264"/>
      <c r="AA30" s="264">
        <v>2500</v>
      </c>
      <c r="AB30" s="264"/>
      <c r="AC30" s="264"/>
      <c r="AD30" s="264"/>
      <c r="AE30" s="264"/>
      <c r="AF30" s="264"/>
      <c r="AG30" s="264"/>
      <c r="AH30" s="264"/>
      <c r="AI30" s="264"/>
      <c r="AJ30" s="264"/>
      <c r="AK30" s="238">
        <f t="shared" si="5"/>
        <v>2500</v>
      </c>
    </row>
    <row r="31" spans="1:41" ht="28.5" customHeight="1" x14ac:dyDescent="0.25">
      <c r="A31" s="9" t="s">
        <v>818</v>
      </c>
      <c r="B31" s="9" t="s">
        <v>842</v>
      </c>
      <c r="C31" s="167" t="str">
        <f>IF(B31&lt;&gt;0,LISTAS!$B$2,"")</f>
        <v>Fortalecimiento del deporte nacional.</v>
      </c>
      <c r="D31" s="167" t="str">
        <f>IF(E31=LISTAS!$H$2,LISTAS!$I$2,IF(E31=LISTAS!$H$3,LISTAS!$I$3,IF(E31=LISTAS!$H$4,LISTAS!$I$4,IF(E31=LISTAS!$H$5,LISTAS!$I$5,IF(E31=LISTAS!$H$6,LISTAS!$I$6,IF(E31=LISTAS!$H$7,LISTAS!$I$7,IF(E31=LISTAS!$H$8,LISTAS!$I$8,IF(E31=LISTAS!$H$9,LISTAS!$I$9,IF(E31=LISTAS!$H$10,LISTAS!$I$10,IF(E31=LISTAS!$H$14,LISTAS!$I$14,IF(E31=LISTAS!$H$11,LISTAS!$I$11,IF(E31=LISTAS!$H$12,LISTAS!$I$12,IF(E31=LISTAS!$H$13,LISTAS!$I$13,"")))))))))))))</f>
        <v>012</v>
      </c>
      <c r="E31" s="9" t="s">
        <v>282</v>
      </c>
      <c r="F31" s="9"/>
      <c r="G31" s="9"/>
      <c r="H31" s="9"/>
      <c r="I31" s="9"/>
      <c r="J31" s="9"/>
      <c r="K31" s="9"/>
      <c r="L31" s="9"/>
      <c r="M31" s="9"/>
      <c r="N31" s="9"/>
      <c r="O31" s="9"/>
      <c r="P31" s="9"/>
      <c r="Q31" s="9"/>
      <c r="R31" s="9"/>
      <c r="S31" s="9">
        <f t="shared" si="3"/>
        <v>0</v>
      </c>
      <c r="T31" s="9"/>
      <c r="U31" s="9"/>
      <c r="V31" s="167" t="str">
        <f t="shared" si="4"/>
        <v>53</v>
      </c>
      <c r="W31" s="167" t="str">
        <f>IFERROR(VLOOKUP(X31,LISTAS!$C$2:$D$205,2,0),"INGRESE NOMBRE DEL ITEM")</f>
        <v>530302</v>
      </c>
      <c r="X31" s="9" t="s">
        <v>227</v>
      </c>
      <c r="Y31" s="264"/>
      <c r="Z31" s="264"/>
      <c r="AA31" s="264">
        <v>7000</v>
      </c>
      <c r="AB31" s="264"/>
      <c r="AC31" s="264"/>
      <c r="AD31" s="264"/>
      <c r="AE31" s="264"/>
      <c r="AF31" s="264"/>
      <c r="AG31" s="264"/>
      <c r="AH31" s="264"/>
      <c r="AI31" s="264"/>
      <c r="AJ31" s="264"/>
      <c r="AK31" s="238">
        <f t="shared" si="5"/>
        <v>7000</v>
      </c>
    </row>
    <row r="32" spans="1:41" ht="28.5" customHeight="1" x14ac:dyDescent="0.25">
      <c r="A32" s="9" t="s">
        <v>818</v>
      </c>
      <c r="B32" s="9" t="s">
        <v>842</v>
      </c>
      <c r="C32" s="167" t="str">
        <f>IF(B32&lt;&gt;0,LISTAS!$B$2,"")</f>
        <v>Fortalecimiento del deporte nacional.</v>
      </c>
      <c r="D32" s="167" t="str">
        <f>IF(E32=LISTAS!$H$2,LISTAS!$I$2,IF(E32=LISTAS!$H$3,LISTAS!$I$3,IF(E32=LISTAS!$H$4,LISTAS!$I$4,IF(E32=LISTAS!$H$5,LISTAS!$I$5,IF(E32=LISTAS!$H$6,LISTAS!$I$6,IF(E32=LISTAS!$H$7,LISTAS!$I$7,IF(E32=LISTAS!$H$8,LISTAS!$I$8,IF(E32=LISTAS!$H$9,LISTAS!$I$9,IF(E32=LISTAS!$H$10,LISTAS!$I$10,IF(E32=LISTAS!$H$14,LISTAS!$I$14,IF(E32=LISTAS!$H$11,LISTAS!$I$11,IF(E32=LISTAS!$H$12,LISTAS!$I$12,IF(E32=LISTAS!$H$13,LISTAS!$I$13,"")))))))))))))</f>
        <v>012</v>
      </c>
      <c r="E32" s="9" t="s">
        <v>282</v>
      </c>
      <c r="F32" s="9"/>
      <c r="G32" s="9"/>
      <c r="H32" s="9"/>
      <c r="I32" s="9"/>
      <c r="J32" s="9"/>
      <c r="K32" s="9"/>
      <c r="L32" s="9"/>
      <c r="M32" s="9"/>
      <c r="N32" s="9"/>
      <c r="O32" s="9"/>
      <c r="P32" s="9"/>
      <c r="Q32" s="9"/>
      <c r="R32" s="9"/>
      <c r="S32" s="9">
        <f t="shared" si="3"/>
        <v>0</v>
      </c>
      <c r="T32" s="9"/>
      <c r="U32" s="9"/>
      <c r="V32" s="167" t="str">
        <f t="shared" si="4"/>
        <v>53</v>
      </c>
      <c r="W32" s="167" t="str">
        <f>IFERROR(VLOOKUP(X32,LISTAS!$C$2:$D$205,2,0),"INGRESE NOMBRE DEL ITEM")</f>
        <v>530303</v>
      </c>
      <c r="X32" s="9" t="s">
        <v>43</v>
      </c>
      <c r="Y32" s="264"/>
      <c r="Z32" s="264"/>
      <c r="AA32" s="264">
        <v>4300</v>
      </c>
      <c r="AB32" s="264"/>
      <c r="AC32" s="264"/>
      <c r="AD32" s="264"/>
      <c r="AE32" s="264"/>
      <c r="AF32" s="264"/>
      <c r="AG32" s="264"/>
      <c r="AH32" s="264"/>
      <c r="AI32" s="264"/>
      <c r="AJ32" s="264"/>
      <c r="AK32" s="238">
        <f t="shared" si="5"/>
        <v>4300</v>
      </c>
      <c r="AO32" s="265"/>
    </row>
    <row r="33" spans="1:37" ht="28.5" customHeight="1" x14ac:dyDescent="0.25">
      <c r="A33" s="9" t="s">
        <v>818</v>
      </c>
      <c r="B33" s="9" t="s">
        <v>842</v>
      </c>
      <c r="C33" s="167" t="str">
        <f>IF(B33&lt;&gt;0,LISTAS!$B$2,"")</f>
        <v>Fortalecimiento del deporte nacional.</v>
      </c>
      <c r="D33" s="167" t="str">
        <f>IF(E33=LISTAS!$H$2,LISTAS!$I$2,IF(E33=LISTAS!$H$3,LISTAS!$I$3,IF(E33=LISTAS!$H$4,LISTAS!$I$4,IF(E33=LISTAS!$H$5,LISTAS!$I$5,IF(E33=LISTAS!$H$6,LISTAS!$I$6,IF(E33=LISTAS!$H$7,LISTAS!$I$7,IF(E33=LISTAS!$H$8,LISTAS!$I$8,IF(E33=LISTAS!$H$9,LISTAS!$I$9,IF(E33=LISTAS!$H$10,LISTAS!$I$10,IF(E33=LISTAS!$H$14,LISTAS!$I$14,IF(E33=LISTAS!$H$11,LISTAS!$I$11,IF(E33=LISTAS!$H$12,LISTAS!$I$12,IF(E33=LISTAS!$H$13,LISTAS!$I$13,"")))))))))))))</f>
        <v>012</v>
      </c>
      <c r="E33" s="9" t="s">
        <v>282</v>
      </c>
      <c r="F33" s="9"/>
      <c r="G33" s="9"/>
      <c r="H33" s="9"/>
      <c r="I33" s="9"/>
      <c r="J33" s="9"/>
      <c r="K33" s="9"/>
      <c r="L33" s="9"/>
      <c r="M33" s="9"/>
      <c r="N33" s="9"/>
      <c r="O33" s="9"/>
      <c r="P33" s="9"/>
      <c r="Q33" s="9"/>
      <c r="R33" s="9"/>
      <c r="S33" s="9">
        <f t="shared" si="3"/>
        <v>0</v>
      </c>
      <c r="T33" s="9"/>
      <c r="U33" s="9"/>
      <c r="V33" s="167" t="str">
        <f t="shared" si="4"/>
        <v>53</v>
      </c>
      <c r="W33" s="167" t="str">
        <f>IFERROR(VLOOKUP(X33,LISTAS!$C$2:$D$205,2,0),"INGRESE NOMBRE DEL ITEM")</f>
        <v>530801</v>
      </c>
      <c r="X33" s="9" t="s">
        <v>233</v>
      </c>
      <c r="Y33" s="264"/>
      <c r="Z33" s="264"/>
      <c r="AA33" s="264">
        <v>50</v>
      </c>
      <c r="AB33" s="264"/>
      <c r="AC33" s="264"/>
      <c r="AD33" s="264"/>
      <c r="AE33" s="264"/>
      <c r="AF33" s="264"/>
      <c r="AG33" s="264"/>
      <c r="AH33" s="264"/>
      <c r="AI33" s="264"/>
      <c r="AJ33" s="264"/>
      <c r="AK33" s="238">
        <f t="shared" si="5"/>
        <v>50</v>
      </c>
    </row>
    <row r="34" spans="1:37" x14ac:dyDescent="0.25">
      <c r="Y34" s="284">
        <f t="shared" ref="Y34:AK34" si="6">SUM(Y4:Y33)</f>
        <v>488.95</v>
      </c>
      <c r="Z34" s="284">
        <f t="shared" si="6"/>
        <v>1673.95</v>
      </c>
      <c r="AA34" s="284">
        <f t="shared" si="6"/>
        <v>26222.95</v>
      </c>
      <c r="AB34" s="284">
        <f t="shared" si="6"/>
        <v>31651.14</v>
      </c>
      <c r="AC34" s="284">
        <f t="shared" si="6"/>
        <v>30918.95</v>
      </c>
      <c r="AD34" s="284">
        <f t="shared" si="6"/>
        <v>498.95</v>
      </c>
      <c r="AE34" s="284">
        <f t="shared" si="6"/>
        <v>4318.95</v>
      </c>
      <c r="AF34" s="284">
        <f t="shared" si="6"/>
        <v>498.95</v>
      </c>
      <c r="AG34" s="284">
        <f t="shared" si="6"/>
        <v>498.95</v>
      </c>
      <c r="AH34" s="284">
        <f t="shared" si="6"/>
        <v>4098.95</v>
      </c>
      <c r="AI34" s="284">
        <f t="shared" si="6"/>
        <v>7998.95</v>
      </c>
      <c r="AJ34" s="284">
        <f t="shared" si="6"/>
        <v>498.36</v>
      </c>
      <c r="AK34" s="266">
        <f t="shared" si="6"/>
        <v>109368</v>
      </c>
    </row>
  </sheetData>
  <sheetProtection password="941C" sheet="1" objects="1" scenarios="1" insertRows="0" deleteRows="0" selectLockedCells="1"/>
  <autoFilter ref="A3:AK34">
    <sortState ref="A316:AK365">
      <sortCondition ref="D3:D366"/>
    </sortState>
  </autoFilter>
  <mergeCells count="5">
    <mergeCell ref="A2:E2"/>
    <mergeCell ref="V2:X2"/>
    <mergeCell ref="Y2:AK2"/>
    <mergeCell ref="T2:U2"/>
    <mergeCell ref="G2:S2"/>
  </mergeCells>
  <dataValidations count="11">
    <dataValidation type="list" allowBlank="1" showInputMessage="1" showErrorMessage="1" sqref="F33 F30">
      <formula1>INDIRECT(E30:E126)</formula1>
    </dataValidation>
    <dataValidation type="list" allowBlank="1" showInputMessage="1" showErrorMessage="1" sqref="F31:F32">
      <formula1>INDIRECT(E31:E392)</formula1>
    </dataValidation>
    <dataValidation type="list" allowBlank="1" showInputMessage="1" showErrorMessage="1" sqref="F29">
      <formula1>INDIRECT(E29:E383)</formula1>
    </dataValidation>
    <dataValidation type="list" allowBlank="1" showInputMessage="1" showErrorMessage="1" sqref="F28">
      <formula1>INDIRECT(E28:E381)</formula1>
    </dataValidation>
    <dataValidation type="list" allowBlank="1" showInputMessage="1" showErrorMessage="1" sqref="F27">
      <formula1>INDIRECT(E27:E379)</formula1>
    </dataValidation>
    <dataValidation type="list" allowBlank="1" showInputMessage="1" showErrorMessage="1" sqref="F26">
      <formula1>INDIRECT(E26:E377)</formula1>
    </dataValidation>
    <dataValidation type="list" allowBlank="1" showInputMessage="1" showErrorMessage="1" sqref="F25">
      <formula1>INDIRECT(E25:E372)</formula1>
    </dataValidation>
    <dataValidation type="list" allowBlank="1" showInputMessage="1" showErrorMessage="1" sqref="F22:F24">
      <formula1>INDIRECT(E22:E366)</formula1>
    </dataValidation>
    <dataValidation type="list" allowBlank="1" showInputMessage="1" showErrorMessage="1" sqref="F20:F21">
      <formula1>INDIRECT(E20:E362)</formula1>
    </dataValidation>
    <dataValidation type="list" allowBlank="1" showInputMessage="1" showErrorMessage="1" sqref="F4:F19">
      <formula1>INDIRECT(E4:E345)</formula1>
    </dataValidation>
    <dataValidation type="list" allowBlank="1" showInputMessage="1" showErrorMessage="1" sqref="E4:E33">
      <formula1>Actividades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LISTAS!$C$2:$C$205</xm:f>
          </x14:formula1>
          <xm:sqref>X4:X33</xm:sqref>
        </x14:dataValidation>
        <x14:dataValidation type="list" allowBlank="1" showInputMessage="1" showErrorMessage="1">
          <x14:formula1>
            <xm:f>LISTAS!$D$2:$D$205</xm:f>
          </x14:formula1>
          <xm:sqref>W4:W33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topLeftCell="A2" zoomScaleNormal="100" workbookViewId="0">
      <selection activeCell="H10" sqref="H10"/>
    </sheetView>
  </sheetViews>
  <sheetFormatPr baseColWidth="10" defaultRowHeight="15" x14ac:dyDescent="0.25"/>
  <cols>
    <col min="1" max="1" width="4.140625" style="285" bestFit="1" customWidth="1"/>
    <col min="2" max="2" width="18.28515625" style="285" customWidth="1"/>
    <col min="3" max="3" width="13.85546875" style="285" bestFit="1" customWidth="1"/>
    <col min="4" max="15" width="12.7109375" style="285" customWidth="1"/>
    <col min="16" max="16" width="13.140625" style="285" bestFit="1" customWidth="1"/>
    <col min="17" max="16384" width="11.42578125" style="285"/>
  </cols>
  <sheetData>
    <row r="1" spans="1:16" ht="49.5" customHeight="1" x14ac:dyDescent="0.25">
      <c r="A1" s="358" t="s">
        <v>844</v>
      </c>
      <c r="B1" s="358"/>
      <c r="C1" s="358"/>
      <c r="D1" s="358"/>
      <c r="E1" s="358"/>
      <c r="F1" s="358"/>
      <c r="G1" s="358"/>
      <c r="H1" s="358"/>
      <c r="I1" s="358"/>
      <c r="J1" s="358"/>
      <c r="K1" s="358"/>
      <c r="L1" s="358"/>
      <c r="M1" s="358"/>
      <c r="N1" s="358"/>
      <c r="O1" s="358"/>
      <c r="P1" s="358"/>
    </row>
    <row r="2" spans="1:16" ht="15.75" x14ac:dyDescent="0.25">
      <c r="B2" s="286"/>
      <c r="C2" s="286"/>
      <c r="D2" s="359" t="s">
        <v>833</v>
      </c>
      <c r="E2" s="359"/>
      <c r="F2" s="359"/>
      <c r="G2" s="359"/>
      <c r="H2" s="359"/>
      <c r="I2" s="359"/>
      <c r="J2" s="359"/>
      <c r="K2" s="359"/>
      <c r="L2" s="359"/>
      <c r="M2" s="359"/>
      <c r="N2" s="286"/>
      <c r="O2" s="286"/>
      <c r="P2" s="286"/>
    </row>
    <row r="3" spans="1:16" ht="15.75" thickBot="1" x14ac:dyDescent="0.3">
      <c r="B3" s="287"/>
      <c r="C3" s="287"/>
      <c r="D3" s="324"/>
      <c r="E3" s="325"/>
      <c r="F3" s="325"/>
      <c r="G3" s="324"/>
      <c r="H3" s="325" t="s">
        <v>845</v>
      </c>
      <c r="I3" s="325"/>
      <c r="J3" s="326">
        <v>43130</v>
      </c>
      <c r="K3" s="325"/>
      <c r="L3" s="325"/>
      <c r="M3" s="325"/>
      <c r="N3" s="287"/>
      <c r="O3" s="287"/>
      <c r="P3" s="287"/>
    </row>
    <row r="4" spans="1:16" ht="15.75" thickBot="1" x14ac:dyDescent="0.3">
      <c r="A4" s="360" t="s">
        <v>846</v>
      </c>
      <c r="B4" s="362" t="s">
        <v>847</v>
      </c>
      <c r="C4" s="364" t="s">
        <v>68</v>
      </c>
      <c r="D4" s="366" t="s">
        <v>120</v>
      </c>
      <c r="E4" s="367"/>
      <c r="F4" s="367"/>
      <c r="G4" s="367"/>
      <c r="H4" s="367"/>
      <c r="I4" s="367"/>
      <c r="J4" s="367"/>
      <c r="K4" s="367"/>
      <c r="L4" s="367"/>
      <c r="M4" s="367"/>
      <c r="N4" s="367"/>
      <c r="O4" s="367"/>
      <c r="P4" s="368"/>
    </row>
    <row r="5" spans="1:16" ht="15.75" thickBot="1" x14ac:dyDescent="0.3">
      <c r="A5" s="361"/>
      <c r="B5" s="363"/>
      <c r="C5" s="365"/>
      <c r="D5" s="288" t="s">
        <v>107</v>
      </c>
      <c r="E5" s="289" t="s">
        <v>108</v>
      </c>
      <c r="F5" s="289" t="s">
        <v>109</v>
      </c>
      <c r="G5" s="289" t="s">
        <v>110</v>
      </c>
      <c r="H5" s="289" t="s">
        <v>111</v>
      </c>
      <c r="I5" s="289" t="s">
        <v>112</v>
      </c>
      <c r="J5" s="289" t="s">
        <v>113</v>
      </c>
      <c r="K5" s="289" t="s">
        <v>114</v>
      </c>
      <c r="L5" s="289" t="s">
        <v>115</v>
      </c>
      <c r="M5" s="289" t="s">
        <v>116</v>
      </c>
      <c r="N5" s="289" t="s">
        <v>117</v>
      </c>
      <c r="O5" s="289" t="s">
        <v>118</v>
      </c>
      <c r="P5" s="290" t="s">
        <v>119</v>
      </c>
    </row>
    <row r="6" spans="1:16" ht="25.5" x14ac:dyDescent="0.25">
      <c r="A6" s="371">
        <v>1</v>
      </c>
      <c r="B6" s="327" t="s">
        <v>848</v>
      </c>
      <c r="C6" s="328">
        <v>109917.59</v>
      </c>
      <c r="D6" s="291">
        <f>+D8/0.995</f>
        <v>491.4070351758794</v>
      </c>
      <c r="E6" s="292">
        <f t="shared" ref="E6:O6" si="0">+E8/0.995</f>
        <v>1682.3618090452262</v>
      </c>
      <c r="F6" s="292">
        <f t="shared" si="0"/>
        <v>26354.723618090455</v>
      </c>
      <c r="G6" s="292">
        <f t="shared" si="0"/>
        <v>31810.190954773869</v>
      </c>
      <c r="H6" s="292">
        <f t="shared" si="0"/>
        <v>31074.321608040202</v>
      </c>
      <c r="I6" s="292">
        <f t="shared" si="0"/>
        <v>501.4572864321608</v>
      </c>
      <c r="J6" s="292">
        <f t="shared" si="0"/>
        <v>4340.6532663316584</v>
      </c>
      <c r="K6" s="292">
        <f t="shared" si="0"/>
        <v>501.4572864321608</v>
      </c>
      <c r="L6" s="292">
        <f t="shared" si="0"/>
        <v>501.4572864321608</v>
      </c>
      <c r="M6" s="292">
        <f t="shared" si="0"/>
        <v>4119.5477386934672</v>
      </c>
      <c r="N6" s="292">
        <f t="shared" si="0"/>
        <v>8039.145728643216</v>
      </c>
      <c r="O6" s="292">
        <f t="shared" si="0"/>
        <v>500.8643216080402</v>
      </c>
      <c r="P6" s="293">
        <f>SUM(D6:O6)</f>
        <v>109917.58793969851</v>
      </c>
    </row>
    <row r="7" spans="1:16" x14ac:dyDescent="0.25">
      <c r="A7" s="372"/>
      <c r="B7" s="294" t="s">
        <v>849</v>
      </c>
      <c r="C7" s="295">
        <f>C6*5/1000</f>
        <v>549.58794999999998</v>
      </c>
      <c r="D7" s="296">
        <f t="shared" ref="D7:O7" si="1">D6*5/1000</f>
        <v>2.4570351758793967</v>
      </c>
      <c r="E7" s="297">
        <f t="shared" si="1"/>
        <v>8.411809045226132</v>
      </c>
      <c r="F7" s="297">
        <f t="shared" si="1"/>
        <v>131.77361809045229</v>
      </c>
      <c r="G7" s="297">
        <f t="shared" si="1"/>
        <v>159.05095477386934</v>
      </c>
      <c r="H7" s="297">
        <f t="shared" si="1"/>
        <v>155.37160804020101</v>
      </c>
      <c r="I7" s="297">
        <f t="shared" si="1"/>
        <v>2.5072864321608042</v>
      </c>
      <c r="J7" s="297">
        <f t="shared" si="1"/>
        <v>21.703266331658291</v>
      </c>
      <c r="K7" s="297">
        <f t="shared" si="1"/>
        <v>2.5072864321608042</v>
      </c>
      <c r="L7" s="297">
        <f t="shared" si="1"/>
        <v>2.5072864321608042</v>
      </c>
      <c r="M7" s="297">
        <f t="shared" si="1"/>
        <v>20.597738693467335</v>
      </c>
      <c r="N7" s="297">
        <f t="shared" si="1"/>
        <v>40.195728643216079</v>
      </c>
      <c r="O7" s="297">
        <f t="shared" si="1"/>
        <v>2.5043216080402009</v>
      </c>
      <c r="P7" s="298">
        <f t="shared" ref="P7:P8" si="2">SUM(D7:O7)</f>
        <v>549.58793969849251</v>
      </c>
    </row>
    <row r="8" spans="1:16" ht="29.25" customHeight="1" x14ac:dyDescent="0.25">
      <c r="A8" s="372"/>
      <c r="B8" s="294" t="s">
        <v>850</v>
      </c>
      <c r="C8" s="295">
        <f>C6-C7</f>
        <v>109368.00205</v>
      </c>
      <c r="D8" s="299">
        <v>488.95</v>
      </c>
      <c r="E8" s="300">
        <v>1673.95</v>
      </c>
      <c r="F8" s="300">
        <v>26222.95</v>
      </c>
      <c r="G8" s="300">
        <v>31651.14</v>
      </c>
      <c r="H8" s="300">
        <v>30918.95</v>
      </c>
      <c r="I8" s="300">
        <v>498.95</v>
      </c>
      <c r="J8" s="300">
        <v>4318.95</v>
      </c>
      <c r="K8" s="300">
        <v>498.95</v>
      </c>
      <c r="L8" s="300">
        <v>498.95</v>
      </c>
      <c r="M8" s="300">
        <v>4098.95</v>
      </c>
      <c r="N8" s="300">
        <v>7998.95</v>
      </c>
      <c r="O8" s="300">
        <v>498.36</v>
      </c>
      <c r="P8" s="298">
        <f t="shared" si="2"/>
        <v>109367.99999999999</v>
      </c>
    </row>
    <row r="9" spans="1:16" ht="26.25" thickBot="1" x14ac:dyDescent="0.3">
      <c r="A9" s="372"/>
      <c r="B9" s="301" t="s">
        <v>851</v>
      </c>
      <c r="C9" s="302">
        <v>5620.37</v>
      </c>
      <c r="D9" s="303">
        <f>D8</f>
        <v>488.95</v>
      </c>
      <c r="E9" s="304">
        <f>E8</f>
        <v>1673.95</v>
      </c>
      <c r="F9" s="304">
        <v>3457.47</v>
      </c>
      <c r="G9" s="304">
        <v>0</v>
      </c>
      <c r="H9" s="304">
        <v>0</v>
      </c>
      <c r="I9" s="304">
        <v>0</v>
      </c>
      <c r="J9" s="304">
        <v>0</v>
      </c>
      <c r="K9" s="304">
        <v>0</v>
      </c>
      <c r="L9" s="304">
        <v>0</v>
      </c>
      <c r="M9" s="304">
        <v>0</v>
      </c>
      <c r="N9" s="304">
        <v>0</v>
      </c>
      <c r="O9" s="304">
        <v>0</v>
      </c>
      <c r="P9" s="305">
        <f>SUM(D9:O9)</f>
        <v>5620.37</v>
      </c>
    </row>
    <row r="10" spans="1:16" ht="26.25" thickBot="1" x14ac:dyDescent="0.3">
      <c r="A10" s="361"/>
      <c r="B10" s="306" t="s">
        <v>852</v>
      </c>
      <c r="C10" s="307">
        <f>C8-C9</f>
        <v>103747.63205</v>
      </c>
      <c r="D10" s="308">
        <f>D8-D9</f>
        <v>0</v>
      </c>
      <c r="E10" s="309">
        <f>E8-E9</f>
        <v>0</v>
      </c>
      <c r="F10" s="309">
        <f t="shared" ref="F10:O10" si="3">F8-F9</f>
        <v>22765.48</v>
      </c>
      <c r="G10" s="309">
        <f t="shared" si="3"/>
        <v>31651.14</v>
      </c>
      <c r="H10" s="309">
        <f t="shared" si="3"/>
        <v>30918.95</v>
      </c>
      <c r="I10" s="309">
        <f t="shared" si="3"/>
        <v>498.95</v>
      </c>
      <c r="J10" s="309">
        <f t="shared" si="3"/>
        <v>4318.95</v>
      </c>
      <c r="K10" s="309">
        <f t="shared" si="3"/>
        <v>498.95</v>
      </c>
      <c r="L10" s="309">
        <f t="shared" si="3"/>
        <v>498.95</v>
      </c>
      <c r="M10" s="309">
        <f t="shared" si="3"/>
        <v>4098.95</v>
      </c>
      <c r="N10" s="309">
        <f t="shared" si="3"/>
        <v>7998.95</v>
      </c>
      <c r="O10" s="309">
        <f t="shared" si="3"/>
        <v>498.36</v>
      </c>
      <c r="P10" s="310">
        <f>SUM(D10:O10)</f>
        <v>103747.62999999998</v>
      </c>
    </row>
    <row r="11" spans="1:16" x14ac:dyDescent="0.25">
      <c r="B11" s="311"/>
      <c r="E11" s="323"/>
      <c r="F11" s="311"/>
    </row>
    <row r="12" spans="1:16" x14ac:dyDescent="0.25">
      <c r="C12" s="312"/>
      <c r="D12" s="313"/>
      <c r="E12" s="313"/>
      <c r="F12" s="314"/>
      <c r="G12" s="314"/>
    </row>
    <row r="13" spans="1:16" x14ac:dyDescent="0.25">
      <c r="B13" s="315" t="s">
        <v>853</v>
      </c>
      <c r="D13" s="329">
        <v>43130</v>
      </c>
      <c r="E13" s="316"/>
      <c r="F13" s="314"/>
      <c r="G13" s="314"/>
      <c r="H13" s="311"/>
    </row>
    <row r="14" spans="1:16" x14ac:dyDescent="0.25">
      <c r="C14" s="314"/>
      <c r="D14" s="316"/>
      <c r="E14" s="317"/>
      <c r="F14" s="314"/>
      <c r="G14" s="314"/>
    </row>
    <row r="15" spans="1:16" x14ac:dyDescent="0.25">
      <c r="B15" s="373"/>
      <c r="C15" s="373"/>
      <c r="D15" s="374" t="s">
        <v>854</v>
      </c>
      <c r="E15" s="374"/>
      <c r="F15" s="374"/>
      <c r="G15" s="374"/>
      <c r="J15" s="318" t="s">
        <v>855</v>
      </c>
    </row>
    <row r="19" spans="2:14" x14ac:dyDescent="0.25">
      <c r="B19" s="319"/>
      <c r="C19" s="319"/>
      <c r="E19" s="375"/>
      <c r="F19" s="375"/>
      <c r="G19" s="375"/>
      <c r="H19" s="375"/>
      <c r="I19" s="320"/>
      <c r="J19" s="320"/>
      <c r="K19" s="321"/>
      <c r="L19" s="320"/>
      <c r="M19" s="321"/>
      <c r="N19" s="320"/>
    </row>
    <row r="20" spans="2:14" x14ac:dyDescent="0.25">
      <c r="E20" s="376" t="s">
        <v>856</v>
      </c>
      <c r="F20" s="376"/>
      <c r="G20" s="376"/>
      <c r="H20" s="376"/>
      <c r="I20" s="319"/>
      <c r="J20" s="319"/>
      <c r="K20" s="377" t="s">
        <v>858</v>
      </c>
      <c r="L20" s="377"/>
      <c r="M20" s="377"/>
      <c r="N20" s="377"/>
    </row>
    <row r="21" spans="2:14" x14ac:dyDescent="0.25">
      <c r="E21" s="369" t="s">
        <v>857</v>
      </c>
      <c r="F21" s="369"/>
      <c r="G21" s="369"/>
      <c r="H21" s="369"/>
      <c r="I21" s="322"/>
      <c r="J21" s="322"/>
      <c r="K21" s="370" t="s">
        <v>859</v>
      </c>
      <c r="L21" s="370"/>
      <c r="M21" s="370"/>
      <c r="N21" s="370"/>
    </row>
  </sheetData>
  <sheetProtection password="941C" sheet="1" objects="1" scenarios="1"/>
  <mergeCells count="14">
    <mergeCell ref="E21:H21"/>
    <mergeCell ref="K21:N21"/>
    <mergeCell ref="A6:A10"/>
    <mergeCell ref="B15:C15"/>
    <mergeCell ref="D15:G15"/>
    <mergeCell ref="E19:H19"/>
    <mergeCell ref="E20:H20"/>
    <mergeCell ref="K20:N20"/>
    <mergeCell ref="A1:P1"/>
    <mergeCell ref="D2:M2"/>
    <mergeCell ref="A4:A5"/>
    <mergeCell ref="B4:B5"/>
    <mergeCell ref="C4:C5"/>
    <mergeCell ref="D4:P4"/>
  </mergeCells>
  <printOptions horizontalCentered="1" verticalCentered="1"/>
  <pageMargins left="0.70866141732283472" right="0.70866141732283472" top="0.74803149606299213" bottom="0.74803149606299213" header="0.31496062992125984" footer="0.31496062992125984"/>
  <pageSetup scale="60" orientation="landscape"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W258"/>
  <sheetViews>
    <sheetView showGridLines="0" zoomScale="80" zoomScaleNormal="80" workbookViewId="0">
      <selection activeCell="H255" sqref="H255"/>
    </sheetView>
  </sheetViews>
  <sheetFormatPr baseColWidth="10" defaultRowHeight="15" x14ac:dyDescent="0.25"/>
  <cols>
    <col min="1" max="1" width="6.5703125" customWidth="1"/>
    <col min="2" max="2" width="32.85546875" customWidth="1"/>
    <col min="3" max="3" width="29.5703125" customWidth="1"/>
    <col min="5" max="6" width="15.85546875" customWidth="1"/>
    <col min="7" max="8" width="14.42578125" customWidth="1"/>
    <col min="9" max="9" width="13.7109375" customWidth="1"/>
    <col min="10" max="10" width="15.5703125" customWidth="1"/>
    <col min="11" max="11" width="14.140625" customWidth="1"/>
    <col min="12" max="23" width="14.7109375" customWidth="1"/>
    <col min="24" max="24" width="20.7109375" customWidth="1"/>
  </cols>
  <sheetData>
    <row r="1" spans="1:49" s="60" customFormat="1" x14ac:dyDescent="0.25">
      <c r="A1" s="59"/>
      <c r="B1" s="59"/>
      <c r="C1" s="59"/>
      <c r="D1" s="59"/>
      <c r="E1" s="59"/>
      <c r="F1" s="59"/>
      <c r="G1" s="59"/>
      <c r="H1" s="59"/>
      <c r="I1" s="59"/>
      <c r="J1" s="59"/>
      <c r="K1" s="59"/>
      <c r="L1" s="59"/>
      <c r="M1" s="59"/>
      <c r="N1" s="59"/>
      <c r="O1" s="59"/>
      <c r="P1" s="59"/>
      <c r="Q1" s="59"/>
      <c r="R1" s="59"/>
      <c r="S1" s="59"/>
      <c r="T1" s="59"/>
      <c r="U1" s="59"/>
      <c r="X1" s="61"/>
    </row>
    <row r="2" spans="1:49" s="60" customFormat="1" x14ac:dyDescent="0.25">
      <c r="A2" s="59"/>
      <c r="B2" s="59"/>
      <c r="C2" s="59"/>
      <c r="D2" s="59"/>
      <c r="E2" s="59"/>
      <c r="F2" s="59"/>
      <c r="G2" s="59"/>
      <c r="H2" s="59"/>
      <c r="I2" s="59"/>
      <c r="J2" s="59"/>
      <c r="K2" s="59"/>
      <c r="L2" s="59"/>
      <c r="M2" s="59"/>
      <c r="N2" s="59"/>
      <c r="O2" s="59"/>
      <c r="P2" s="59"/>
      <c r="Q2" s="59"/>
      <c r="R2" s="59"/>
      <c r="S2" s="59"/>
      <c r="T2" s="59"/>
      <c r="U2" s="59"/>
      <c r="X2" s="61"/>
    </row>
    <row r="3" spans="1:49" s="60" customFormat="1" x14ac:dyDescent="0.25">
      <c r="A3" s="59"/>
      <c r="B3" s="59"/>
      <c r="C3" s="59"/>
      <c r="D3" s="59"/>
      <c r="E3" s="59"/>
      <c r="F3" s="59"/>
      <c r="G3" s="59"/>
      <c r="H3" s="59"/>
      <c r="I3" s="59"/>
      <c r="J3" s="59"/>
      <c r="K3" s="59"/>
      <c r="L3" s="59"/>
      <c r="M3" s="59"/>
      <c r="N3" s="59"/>
      <c r="O3" s="59"/>
      <c r="P3" s="59"/>
      <c r="Q3" s="59"/>
      <c r="R3" s="59"/>
      <c r="S3" s="59"/>
      <c r="T3" s="59"/>
      <c r="U3" s="59"/>
      <c r="X3" s="61"/>
    </row>
    <row r="4" spans="1:49" s="60" customFormat="1" x14ac:dyDescent="0.25">
      <c r="A4" s="59"/>
      <c r="B4" s="59"/>
      <c r="C4" s="59"/>
      <c r="D4" s="59"/>
      <c r="E4" s="59"/>
      <c r="F4" s="59"/>
      <c r="G4" s="59"/>
      <c r="H4" s="59"/>
      <c r="I4" s="59"/>
      <c r="J4" s="59"/>
      <c r="K4" s="59"/>
      <c r="L4" s="59"/>
      <c r="M4" s="59"/>
      <c r="N4" s="59"/>
      <c r="O4" s="59"/>
      <c r="P4" s="59"/>
      <c r="Q4" s="59"/>
      <c r="R4" s="59"/>
      <c r="S4" s="59"/>
      <c r="T4" s="59"/>
      <c r="U4" s="59"/>
      <c r="X4" s="61"/>
    </row>
    <row r="5" spans="1:49" s="60" customFormat="1" x14ac:dyDescent="0.25">
      <c r="A5" s="59"/>
      <c r="B5" s="59"/>
      <c r="C5" s="59"/>
      <c r="D5" s="59"/>
      <c r="E5" s="59"/>
      <c r="F5" s="59"/>
      <c r="G5" s="59"/>
      <c r="H5" s="59"/>
      <c r="I5" s="59"/>
      <c r="J5" s="59"/>
      <c r="K5" s="59"/>
      <c r="L5" s="59"/>
      <c r="M5" s="59"/>
      <c r="N5" s="59"/>
      <c r="O5" s="59"/>
      <c r="P5" s="59"/>
      <c r="Q5" s="59"/>
      <c r="R5" s="59"/>
      <c r="S5" s="59"/>
      <c r="T5" s="59"/>
      <c r="U5" s="59"/>
      <c r="X5" s="61"/>
    </row>
    <row r="6" spans="1:49" s="60" customFormat="1" x14ac:dyDescent="0.25">
      <c r="A6" s="59"/>
      <c r="B6" s="59"/>
      <c r="C6" s="59"/>
      <c r="D6" s="59"/>
      <c r="E6" s="59"/>
      <c r="F6" s="59"/>
      <c r="G6" s="59"/>
      <c r="H6" s="59"/>
      <c r="I6" s="59"/>
      <c r="J6" s="59"/>
      <c r="K6" s="59"/>
      <c r="L6" s="59"/>
      <c r="M6" s="59"/>
      <c r="N6" s="59"/>
      <c r="O6" s="59"/>
      <c r="P6" s="59"/>
      <c r="Q6" s="59"/>
      <c r="R6" s="59"/>
      <c r="S6" s="59"/>
      <c r="T6" s="59"/>
      <c r="U6" s="59"/>
      <c r="X6" s="61"/>
    </row>
    <row r="7" spans="1:49" s="60" customFormat="1" x14ac:dyDescent="0.25">
      <c r="A7" s="378"/>
      <c r="B7" s="378"/>
      <c r="C7" s="378"/>
      <c r="D7" s="378"/>
      <c r="E7" s="378"/>
      <c r="F7" s="378"/>
      <c r="G7" s="378"/>
      <c r="H7" s="378"/>
      <c r="I7" s="378"/>
      <c r="J7" s="378"/>
      <c r="K7" s="378"/>
      <c r="L7" s="378"/>
      <c r="M7" s="378"/>
      <c r="N7" s="378"/>
      <c r="O7" s="378"/>
      <c r="P7" s="378"/>
      <c r="Q7" s="378"/>
      <c r="R7" s="378"/>
      <c r="S7" s="378"/>
      <c r="T7" s="378"/>
      <c r="U7" s="59"/>
      <c r="X7" s="61"/>
    </row>
    <row r="8" spans="1:49" s="60" customFormat="1" ht="45" customHeight="1" x14ac:dyDescent="0.25">
      <c r="A8" s="386" t="s">
        <v>812</v>
      </c>
      <c r="B8" s="386"/>
      <c r="C8" s="386"/>
      <c r="D8" s="386"/>
      <c r="E8" s="386"/>
      <c r="F8" s="386"/>
      <c r="G8" s="386"/>
      <c r="H8" s="386"/>
      <c r="I8" s="386"/>
      <c r="J8" s="386"/>
      <c r="K8" s="386"/>
      <c r="L8" s="386"/>
      <c r="M8" s="386"/>
      <c r="N8" s="386"/>
      <c r="O8" s="386"/>
      <c r="P8" s="386"/>
      <c r="Q8" s="386"/>
      <c r="R8" s="386"/>
      <c r="S8" s="386"/>
      <c r="T8" s="386"/>
      <c r="U8" s="386"/>
      <c r="V8" s="386"/>
      <c r="W8" s="386"/>
      <c r="X8" s="386"/>
    </row>
    <row r="9" spans="1:49" s="60" customFormat="1" ht="27" customHeight="1" x14ac:dyDescent="0.5">
      <c r="A9" s="385" t="s">
        <v>74</v>
      </c>
      <c r="B9" s="385"/>
      <c r="C9" s="385"/>
      <c r="D9" s="385"/>
      <c r="E9" s="385"/>
      <c r="F9" s="385"/>
      <c r="G9" s="385"/>
      <c r="H9" s="385"/>
      <c r="I9" s="385"/>
      <c r="J9" s="385"/>
      <c r="K9" s="385"/>
      <c r="L9" s="385"/>
      <c r="M9" s="385"/>
      <c r="N9" s="385"/>
      <c r="O9" s="385"/>
      <c r="P9" s="385"/>
      <c r="Q9" s="385"/>
      <c r="R9" s="385"/>
      <c r="S9" s="385"/>
      <c r="T9" s="385"/>
      <c r="U9" s="385"/>
      <c r="V9" s="385"/>
      <c r="W9" s="385"/>
      <c r="X9" s="385"/>
    </row>
    <row r="10" spans="1:49" s="60" customFormat="1" hidden="1" x14ac:dyDescent="0.25">
      <c r="A10" s="62"/>
      <c r="B10" s="62"/>
      <c r="C10" s="62"/>
      <c r="D10" s="62"/>
      <c r="E10" s="62"/>
      <c r="F10" s="62"/>
      <c r="G10" s="62"/>
      <c r="H10" s="62"/>
      <c r="I10" s="62"/>
      <c r="J10" s="62"/>
      <c r="K10" s="62"/>
      <c r="L10" s="62"/>
      <c r="M10" s="62"/>
      <c r="N10" s="62"/>
      <c r="O10" s="62"/>
      <c r="P10" s="62"/>
      <c r="Q10" s="62"/>
      <c r="R10" s="62"/>
      <c r="S10" s="62"/>
      <c r="T10" s="62"/>
      <c r="U10" s="62"/>
      <c r="X10" s="61"/>
    </row>
    <row r="11" spans="1:49" s="60" customFormat="1" hidden="1" x14ac:dyDescent="0.25">
      <c r="A11" s="63"/>
      <c r="B11" s="63"/>
      <c r="C11" s="63"/>
      <c r="D11" s="63"/>
      <c r="E11" s="63"/>
      <c r="F11" s="63"/>
      <c r="G11" s="63"/>
      <c r="H11" s="63"/>
      <c r="I11" s="63"/>
      <c r="J11" s="64"/>
      <c r="K11" s="64"/>
      <c r="L11" s="63"/>
      <c r="M11" s="63"/>
      <c r="N11" s="63"/>
      <c r="O11" s="63"/>
      <c r="P11" s="63"/>
      <c r="Q11" s="63"/>
      <c r="R11" s="63"/>
      <c r="S11" s="63"/>
      <c r="T11" s="63"/>
      <c r="U11" s="63"/>
      <c r="W11"/>
      <c r="X11" s="61"/>
    </row>
    <row r="12" spans="1:49" s="60" customFormat="1" hidden="1" x14ac:dyDescent="0.25">
      <c r="A12" s="63"/>
      <c r="B12" s="63"/>
      <c r="C12" s="63"/>
      <c r="D12" s="63"/>
      <c r="E12" s="63"/>
      <c r="F12" s="63"/>
      <c r="G12" s="63"/>
      <c r="H12" s="63"/>
      <c r="I12" s="63"/>
      <c r="J12" s="65" t="s">
        <v>75</v>
      </c>
      <c r="K12" s="65"/>
      <c r="L12" s="66"/>
      <c r="M12" s="66"/>
      <c r="N12" s="66"/>
      <c r="O12" s="66"/>
      <c r="P12" s="66"/>
      <c r="Q12" s="66"/>
      <c r="R12" s="66"/>
      <c r="S12" s="66"/>
      <c r="T12" s="66"/>
      <c r="U12" s="66"/>
      <c r="V12" s="66"/>
      <c r="W12" s="66"/>
      <c r="X12" s="67"/>
      <c r="Y12" s="66"/>
      <c r="Z12" s="66"/>
      <c r="AA12" s="63"/>
      <c r="AB12" s="63"/>
      <c r="AC12" s="63"/>
      <c r="AD12" s="63"/>
      <c r="AE12" s="63"/>
      <c r="AF12" s="63"/>
      <c r="AG12" s="63"/>
      <c r="AH12" s="63"/>
      <c r="AI12" s="63"/>
      <c r="AJ12" s="63"/>
      <c r="AK12" s="63"/>
      <c r="AL12" s="63"/>
      <c r="AM12" s="63"/>
      <c r="AN12" s="63"/>
      <c r="AO12" s="63"/>
      <c r="AP12" s="63"/>
      <c r="AQ12" s="63"/>
      <c r="AR12" s="63"/>
      <c r="AS12" s="63"/>
      <c r="AT12" s="63"/>
      <c r="AU12" s="63"/>
      <c r="AV12" s="63"/>
      <c r="AW12" s="63"/>
    </row>
    <row r="13" spans="1:49" s="60" customFormat="1" hidden="1" x14ac:dyDescent="0.25">
      <c r="J13" s="68" t="s">
        <v>76</v>
      </c>
      <c r="K13" s="68"/>
      <c r="X13" s="61"/>
    </row>
    <row r="14" spans="1:49" s="60" customFormat="1" ht="15.75" thickBot="1" x14ac:dyDescent="0.3">
      <c r="J14" s="68" t="s">
        <v>77</v>
      </c>
      <c r="K14" s="68"/>
      <c r="X14" s="61"/>
    </row>
    <row r="15" spans="1:49" ht="26.45" customHeight="1" thickBot="1" x14ac:dyDescent="0.3">
      <c r="B15" s="69" t="s">
        <v>78</v>
      </c>
      <c r="C15" s="70" t="s">
        <v>79</v>
      </c>
      <c r="E15" s="71"/>
      <c r="F15" s="71"/>
      <c r="G15" s="71"/>
      <c r="H15" s="71"/>
      <c r="I15" s="71"/>
      <c r="J15" s="71"/>
      <c r="K15" s="71"/>
      <c r="L15" s="71"/>
      <c r="M15" s="71"/>
      <c r="N15" s="71"/>
      <c r="O15" s="71"/>
      <c r="P15" s="71"/>
      <c r="Q15" s="71"/>
      <c r="R15" s="71"/>
      <c r="S15" s="71"/>
      <c r="T15" s="71"/>
      <c r="U15" s="71"/>
      <c r="V15" s="71"/>
      <c r="W15" s="71"/>
      <c r="X15" s="72"/>
      <c r="Y15" s="60"/>
      <c r="Z15" s="60"/>
      <c r="AA15" s="60"/>
      <c r="AB15" s="60"/>
      <c r="AC15" s="60"/>
      <c r="AD15" s="60"/>
      <c r="AE15" s="60"/>
      <c r="AF15" s="60"/>
      <c r="AG15" s="60"/>
      <c r="AH15" s="60"/>
      <c r="AI15" s="60"/>
      <c r="AJ15" s="60"/>
      <c r="AK15" s="60"/>
    </row>
    <row r="16" spans="1:49" x14ac:dyDescent="0.25">
      <c r="A16" s="60"/>
      <c r="B16" s="60"/>
      <c r="C16" s="60"/>
      <c r="D16" s="60"/>
      <c r="E16" s="60"/>
      <c r="F16" s="60"/>
      <c r="G16" s="60"/>
      <c r="H16" s="60"/>
      <c r="I16" s="60"/>
      <c r="J16" s="60"/>
      <c r="K16" s="60"/>
      <c r="L16" s="60"/>
      <c r="M16" s="60"/>
      <c r="N16" s="60"/>
      <c r="O16" s="60"/>
      <c r="P16" s="60"/>
      <c r="Q16" s="60"/>
      <c r="R16" s="60"/>
      <c r="S16" s="60"/>
      <c r="T16" s="60"/>
      <c r="U16" s="60"/>
      <c r="V16" s="60"/>
      <c r="W16" s="60"/>
      <c r="X16" s="61"/>
      <c r="Y16" s="60"/>
      <c r="Z16" s="60"/>
      <c r="AA16" s="60"/>
      <c r="AB16" s="60"/>
      <c r="AC16" s="60"/>
      <c r="AD16" s="60"/>
      <c r="AE16" s="60"/>
      <c r="AF16" s="60"/>
      <c r="AG16" s="60"/>
      <c r="AH16" s="60"/>
      <c r="AI16" s="60"/>
      <c r="AJ16" s="60"/>
      <c r="AK16" s="60"/>
    </row>
    <row r="17" spans="1:37" s="3" customFormat="1" x14ac:dyDescent="0.25">
      <c r="A17" s="73"/>
      <c r="B17" s="73"/>
      <c r="C17" s="73"/>
      <c r="D17" s="379" t="s">
        <v>80</v>
      </c>
      <c r="E17" s="380"/>
      <c r="F17" s="74">
        <v>0.1215</v>
      </c>
      <c r="G17" s="381" t="s">
        <v>81</v>
      </c>
      <c r="H17" s="382"/>
      <c r="I17" s="382"/>
      <c r="J17" s="382"/>
      <c r="K17" s="383"/>
      <c r="L17" s="384" t="s">
        <v>82</v>
      </c>
      <c r="M17" s="384"/>
      <c r="N17" s="384"/>
      <c r="O17" s="384"/>
      <c r="P17" s="384"/>
      <c r="Q17" s="384"/>
      <c r="R17" s="384"/>
      <c r="S17" s="384"/>
      <c r="T17" s="384"/>
      <c r="U17" s="384"/>
      <c r="V17" s="384"/>
      <c r="W17" s="384"/>
      <c r="X17" s="384"/>
      <c r="Y17" s="75"/>
      <c r="Z17" s="75"/>
      <c r="AA17" s="75"/>
      <c r="AB17" s="75"/>
      <c r="AC17" s="75"/>
      <c r="AD17" s="75"/>
      <c r="AE17" s="75"/>
      <c r="AF17" s="75"/>
      <c r="AG17" s="75"/>
      <c r="AH17" s="75"/>
      <c r="AI17" s="75"/>
      <c r="AJ17" s="75"/>
      <c r="AK17" s="75"/>
    </row>
    <row r="18" spans="1:37" s="3" customFormat="1" ht="60" x14ac:dyDescent="0.25">
      <c r="A18" s="76" t="s">
        <v>83</v>
      </c>
      <c r="B18" s="76" t="s">
        <v>84</v>
      </c>
      <c r="C18" s="76" t="s">
        <v>328</v>
      </c>
      <c r="D18" s="76" t="s">
        <v>85</v>
      </c>
      <c r="E18" s="76" t="s">
        <v>86</v>
      </c>
      <c r="F18" s="76" t="s">
        <v>87</v>
      </c>
      <c r="G18" s="76" t="s">
        <v>826</v>
      </c>
      <c r="H18" s="76" t="s">
        <v>827</v>
      </c>
      <c r="I18" s="76" t="s">
        <v>828</v>
      </c>
      <c r="J18" s="76" t="s">
        <v>829</v>
      </c>
      <c r="K18" s="76" t="s">
        <v>88</v>
      </c>
      <c r="L18" s="77" t="s">
        <v>89</v>
      </c>
      <c r="M18" s="77" t="s">
        <v>90</v>
      </c>
      <c r="N18" s="77" t="s">
        <v>91</v>
      </c>
      <c r="O18" s="77" t="s">
        <v>92</v>
      </c>
      <c r="P18" s="77" t="s">
        <v>93</v>
      </c>
      <c r="Q18" s="77" t="s">
        <v>94</v>
      </c>
      <c r="R18" s="78" t="s">
        <v>95</v>
      </c>
      <c r="S18" s="78" t="s">
        <v>96</v>
      </c>
      <c r="T18" s="78" t="s">
        <v>97</v>
      </c>
      <c r="U18" s="78" t="s">
        <v>98</v>
      </c>
      <c r="V18" s="78" t="s">
        <v>99</v>
      </c>
      <c r="W18" s="78" t="s">
        <v>100</v>
      </c>
      <c r="X18" s="79" t="s">
        <v>70</v>
      </c>
      <c r="Y18" s="75"/>
      <c r="Z18" s="75"/>
      <c r="AA18" s="75"/>
      <c r="AB18" s="75"/>
      <c r="AC18" s="75"/>
      <c r="AD18" s="75"/>
      <c r="AE18" s="75"/>
      <c r="AF18" s="75"/>
      <c r="AG18" s="75"/>
      <c r="AH18" s="75"/>
      <c r="AI18" s="75"/>
      <c r="AJ18" s="75"/>
      <c r="AK18" s="75"/>
    </row>
    <row r="19" spans="1:37" x14ac:dyDescent="0.25">
      <c r="A19" s="263"/>
      <c r="B19" s="263"/>
      <c r="C19" s="263"/>
      <c r="D19" s="263"/>
      <c r="E19" s="263"/>
      <c r="F19" s="263"/>
      <c r="G19" s="263"/>
      <c r="H19" s="263"/>
      <c r="I19" s="263"/>
      <c r="J19" s="263"/>
      <c r="K19" s="263"/>
      <c r="L19" s="267"/>
      <c r="M19" s="267"/>
      <c r="N19" s="267"/>
      <c r="O19" s="267"/>
      <c r="P19" s="267"/>
      <c r="Q19" s="267"/>
      <c r="R19" s="267"/>
      <c r="S19" s="267"/>
      <c r="T19" s="267"/>
      <c r="U19" s="267"/>
      <c r="V19" s="267"/>
      <c r="W19" s="267"/>
      <c r="X19" s="222">
        <f>SUM(L19:W19)</f>
        <v>0</v>
      </c>
    </row>
    <row r="20" spans="1:37" x14ac:dyDescent="0.25">
      <c r="A20" s="263"/>
      <c r="B20" s="263"/>
      <c r="C20" s="263"/>
      <c r="D20" s="263"/>
      <c r="E20" s="263"/>
      <c r="F20" s="263"/>
      <c r="G20" s="263"/>
      <c r="H20" s="263"/>
      <c r="I20" s="263"/>
      <c r="J20" s="263"/>
      <c r="K20" s="263"/>
      <c r="L20" s="267"/>
      <c r="M20" s="267"/>
      <c r="N20" s="267"/>
      <c r="O20" s="267"/>
      <c r="P20" s="267"/>
      <c r="Q20" s="267"/>
      <c r="R20" s="267"/>
      <c r="S20" s="267"/>
      <c r="T20" s="267"/>
      <c r="U20" s="267"/>
      <c r="V20" s="267"/>
      <c r="W20" s="267"/>
      <c r="X20" s="222">
        <f t="shared" ref="X20:X83" si="0">SUM(L20:W20)</f>
        <v>0</v>
      </c>
    </row>
    <row r="21" spans="1:37" x14ac:dyDescent="0.25">
      <c r="A21" s="263"/>
      <c r="B21" s="263"/>
      <c r="C21" s="263"/>
      <c r="D21" s="263"/>
      <c r="E21" s="263"/>
      <c r="F21" s="263"/>
      <c r="G21" s="263"/>
      <c r="H21" s="263"/>
      <c r="I21" s="263"/>
      <c r="J21" s="263"/>
      <c r="K21" s="263"/>
      <c r="L21" s="267"/>
      <c r="M21" s="267"/>
      <c r="N21" s="267"/>
      <c r="O21" s="267"/>
      <c r="P21" s="267"/>
      <c r="Q21" s="267"/>
      <c r="R21" s="267"/>
      <c r="S21" s="267"/>
      <c r="T21" s="267"/>
      <c r="U21" s="267"/>
      <c r="V21" s="267"/>
      <c r="W21" s="267"/>
      <c r="X21" s="222">
        <f t="shared" si="0"/>
        <v>0</v>
      </c>
    </row>
    <row r="22" spans="1:37" x14ac:dyDescent="0.25">
      <c r="A22" s="263"/>
      <c r="B22" s="263"/>
      <c r="C22" s="263"/>
      <c r="D22" s="263"/>
      <c r="E22" s="263"/>
      <c r="F22" s="263"/>
      <c r="G22" s="263"/>
      <c r="H22" s="263"/>
      <c r="I22" s="263"/>
      <c r="J22" s="263"/>
      <c r="K22" s="263"/>
      <c r="L22" s="267"/>
      <c r="M22" s="267"/>
      <c r="N22" s="267"/>
      <c r="O22" s="267"/>
      <c r="P22" s="267"/>
      <c r="Q22" s="267"/>
      <c r="R22" s="267"/>
      <c r="S22" s="267"/>
      <c r="T22" s="267"/>
      <c r="U22" s="267"/>
      <c r="V22" s="267"/>
      <c r="W22" s="267"/>
      <c r="X22" s="222">
        <f t="shared" si="0"/>
        <v>0</v>
      </c>
    </row>
    <row r="23" spans="1:37" x14ac:dyDescent="0.25">
      <c r="A23" s="263"/>
      <c r="B23" s="263"/>
      <c r="C23" s="263"/>
      <c r="D23" s="263"/>
      <c r="E23" s="263"/>
      <c r="F23" s="263"/>
      <c r="G23" s="263"/>
      <c r="H23" s="263"/>
      <c r="I23" s="263"/>
      <c r="J23" s="263"/>
      <c r="K23" s="263"/>
      <c r="L23" s="267"/>
      <c r="M23" s="267"/>
      <c r="N23" s="267"/>
      <c r="O23" s="267"/>
      <c r="P23" s="267"/>
      <c r="Q23" s="267"/>
      <c r="R23" s="267"/>
      <c r="S23" s="267"/>
      <c r="T23" s="267"/>
      <c r="U23" s="267"/>
      <c r="V23" s="267"/>
      <c r="W23" s="267"/>
      <c r="X23" s="222">
        <f t="shared" si="0"/>
        <v>0</v>
      </c>
    </row>
    <row r="24" spans="1:37" x14ac:dyDescent="0.25">
      <c r="A24" s="263"/>
      <c r="B24" s="263"/>
      <c r="C24" s="263"/>
      <c r="D24" s="263"/>
      <c r="E24" s="263"/>
      <c r="F24" s="263"/>
      <c r="G24" s="263"/>
      <c r="H24" s="263"/>
      <c r="I24" s="263"/>
      <c r="J24" s="263"/>
      <c r="K24" s="263"/>
      <c r="L24" s="267"/>
      <c r="M24" s="267"/>
      <c r="N24" s="267"/>
      <c r="O24" s="267"/>
      <c r="P24" s="267"/>
      <c r="Q24" s="267"/>
      <c r="R24" s="267"/>
      <c r="S24" s="267"/>
      <c r="T24" s="267"/>
      <c r="U24" s="267"/>
      <c r="V24" s="267"/>
      <c r="W24" s="267"/>
      <c r="X24" s="222">
        <f t="shared" si="0"/>
        <v>0</v>
      </c>
    </row>
    <row r="25" spans="1:37" x14ac:dyDescent="0.25">
      <c r="A25" s="263"/>
      <c r="B25" s="263"/>
      <c r="C25" s="263"/>
      <c r="D25" s="263"/>
      <c r="E25" s="263"/>
      <c r="F25" s="263"/>
      <c r="G25" s="263"/>
      <c r="H25" s="263"/>
      <c r="I25" s="263"/>
      <c r="J25" s="263"/>
      <c r="K25" s="263"/>
      <c r="L25" s="267"/>
      <c r="M25" s="267"/>
      <c r="N25" s="267"/>
      <c r="O25" s="267"/>
      <c r="P25" s="267"/>
      <c r="Q25" s="267"/>
      <c r="R25" s="267"/>
      <c r="S25" s="267"/>
      <c r="T25" s="267"/>
      <c r="U25" s="267"/>
      <c r="V25" s="267"/>
      <c r="W25" s="267"/>
      <c r="X25" s="222">
        <f t="shared" si="0"/>
        <v>0</v>
      </c>
    </row>
    <row r="26" spans="1:37" x14ac:dyDescent="0.25">
      <c r="A26" s="263"/>
      <c r="B26" s="263"/>
      <c r="C26" s="263"/>
      <c r="D26" s="263"/>
      <c r="E26" s="263"/>
      <c r="F26" s="263"/>
      <c r="G26" s="263"/>
      <c r="H26" s="263"/>
      <c r="I26" s="263"/>
      <c r="J26" s="263"/>
      <c r="K26" s="263"/>
      <c r="L26" s="267"/>
      <c r="M26" s="267"/>
      <c r="N26" s="267"/>
      <c r="O26" s="267"/>
      <c r="P26" s="267"/>
      <c r="Q26" s="267"/>
      <c r="R26" s="267"/>
      <c r="S26" s="267"/>
      <c r="T26" s="267"/>
      <c r="U26" s="267"/>
      <c r="V26" s="267"/>
      <c r="W26" s="267"/>
      <c r="X26" s="222">
        <f t="shared" si="0"/>
        <v>0</v>
      </c>
    </row>
    <row r="27" spans="1:37" x14ac:dyDescent="0.25">
      <c r="A27" s="263"/>
      <c r="B27" s="263"/>
      <c r="C27" s="263"/>
      <c r="D27" s="263"/>
      <c r="E27" s="263"/>
      <c r="F27" s="263"/>
      <c r="G27" s="263"/>
      <c r="H27" s="263"/>
      <c r="I27" s="263"/>
      <c r="J27" s="263"/>
      <c r="K27" s="263"/>
      <c r="L27" s="267"/>
      <c r="M27" s="267"/>
      <c r="N27" s="267"/>
      <c r="O27" s="267"/>
      <c r="P27" s="267"/>
      <c r="Q27" s="267"/>
      <c r="R27" s="267"/>
      <c r="S27" s="267"/>
      <c r="T27" s="267"/>
      <c r="U27" s="267"/>
      <c r="V27" s="267"/>
      <c r="W27" s="267"/>
      <c r="X27" s="222">
        <f t="shared" si="0"/>
        <v>0</v>
      </c>
    </row>
    <row r="28" spans="1:37" x14ac:dyDescent="0.25">
      <c r="A28" s="263"/>
      <c r="B28" s="263"/>
      <c r="C28" s="263"/>
      <c r="D28" s="263"/>
      <c r="E28" s="263"/>
      <c r="F28" s="263"/>
      <c r="G28" s="263"/>
      <c r="H28" s="263"/>
      <c r="I28" s="263"/>
      <c r="J28" s="263"/>
      <c r="K28" s="263"/>
      <c r="L28" s="267"/>
      <c r="M28" s="267"/>
      <c r="N28" s="267"/>
      <c r="O28" s="267"/>
      <c r="P28" s="267"/>
      <c r="Q28" s="267"/>
      <c r="R28" s="267"/>
      <c r="S28" s="267"/>
      <c r="T28" s="267"/>
      <c r="U28" s="267"/>
      <c r="V28" s="267"/>
      <c r="W28" s="267"/>
      <c r="X28" s="222">
        <f t="shared" si="0"/>
        <v>0</v>
      </c>
    </row>
    <row r="29" spans="1:37" x14ac:dyDescent="0.25">
      <c r="A29" s="263"/>
      <c r="B29" s="263"/>
      <c r="C29" s="263"/>
      <c r="D29" s="263"/>
      <c r="E29" s="263"/>
      <c r="F29" s="263"/>
      <c r="G29" s="263"/>
      <c r="H29" s="263"/>
      <c r="I29" s="263"/>
      <c r="J29" s="263"/>
      <c r="K29" s="263"/>
      <c r="L29" s="267"/>
      <c r="M29" s="267"/>
      <c r="N29" s="267"/>
      <c r="O29" s="267"/>
      <c r="P29" s="267"/>
      <c r="Q29" s="267"/>
      <c r="R29" s="267"/>
      <c r="S29" s="267"/>
      <c r="T29" s="267"/>
      <c r="U29" s="267"/>
      <c r="V29" s="267"/>
      <c r="W29" s="267"/>
      <c r="X29" s="222">
        <f t="shared" si="0"/>
        <v>0</v>
      </c>
    </row>
    <row r="30" spans="1:37" x14ac:dyDescent="0.25">
      <c r="A30" s="263"/>
      <c r="B30" s="263"/>
      <c r="C30" s="263"/>
      <c r="D30" s="263"/>
      <c r="E30" s="263"/>
      <c r="F30" s="263"/>
      <c r="G30" s="263"/>
      <c r="H30" s="263"/>
      <c r="I30" s="263"/>
      <c r="J30" s="263"/>
      <c r="K30" s="263"/>
      <c r="L30" s="267"/>
      <c r="M30" s="267"/>
      <c r="N30" s="267"/>
      <c r="O30" s="267"/>
      <c r="P30" s="267"/>
      <c r="Q30" s="267"/>
      <c r="R30" s="267"/>
      <c r="S30" s="267"/>
      <c r="T30" s="267"/>
      <c r="U30" s="267"/>
      <c r="V30" s="267"/>
      <c r="W30" s="267"/>
      <c r="X30" s="222">
        <f t="shared" si="0"/>
        <v>0</v>
      </c>
    </row>
    <row r="31" spans="1:37" x14ac:dyDescent="0.25">
      <c r="A31" s="263"/>
      <c r="B31" s="263"/>
      <c r="C31" s="263"/>
      <c r="D31" s="263"/>
      <c r="E31" s="263"/>
      <c r="F31" s="263"/>
      <c r="G31" s="263"/>
      <c r="H31" s="263"/>
      <c r="I31" s="263"/>
      <c r="J31" s="263"/>
      <c r="K31" s="263"/>
      <c r="L31" s="267"/>
      <c r="M31" s="267"/>
      <c r="N31" s="267"/>
      <c r="O31" s="267"/>
      <c r="P31" s="267"/>
      <c r="Q31" s="267"/>
      <c r="R31" s="267"/>
      <c r="S31" s="267"/>
      <c r="T31" s="267"/>
      <c r="U31" s="267"/>
      <c r="V31" s="267"/>
      <c r="W31" s="267"/>
      <c r="X31" s="222">
        <f t="shared" si="0"/>
        <v>0</v>
      </c>
    </row>
    <row r="32" spans="1:37" x14ac:dyDescent="0.25">
      <c r="A32" s="263"/>
      <c r="B32" s="263"/>
      <c r="C32" s="263"/>
      <c r="D32" s="263"/>
      <c r="E32" s="263"/>
      <c r="F32" s="263"/>
      <c r="G32" s="263"/>
      <c r="H32" s="263"/>
      <c r="I32" s="263"/>
      <c r="J32" s="263"/>
      <c r="K32" s="263"/>
      <c r="L32" s="267"/>
      <c r="M32" s="267"/>
      <c r="N32" s="267"/>
      <c r="O32" s="267"/>
      <c r="P32" s="267"/>
      <c r="Q32" s="267"/>
      <c r="R32" s="267"/>
      <c r="S32" s="267"/>
      <c r="T32" s="267"/>
      <c r="U32" s="267"/>
      <c r="V32" s="267"/>
      <c r="W32" s="267"/>
      <c r="X32" s="222">
        <f t="shared" si="0"/>
        <v>0</v>
      </c>
    </row>
    <row r="33" spans="1:24" x14ac:dyDescent="0.25">
      <c r="A33" s="263"/>
      <c r="B33" s="263"/>
      <c r="C33" s="263"/>
      <c r="D33" s="263"/>
      <c r="E33" s="263"/>
      <c r="F33" s="263"/>
      <c r="G33" s="263"/>
      <c r="H33" s="263"/>
      <c r="I33" s="263"/>
      <c r="J33" s="263"/>
      <c r="K33" s="263"/>
      <c r="L33" s="267"/>
      <c r="M33" s="267"/>
      <c r="N33" s="267"/>
      <c r="O33" s="267"/>
      <c r="P33" s="267"/>
      <c r="Q33" s="267"/>
      <c r="R33" s="267"/>
      <c r="S33" s="267"/>
      <c r="T33" s="267"/>
      <c r="U33" s="267"/>
      <c r="V33" s="267"/>
      <c r="W33" s="267"/>
      <c r="X33" s="222">
        <f t="shared" si="0"/>
        <v>0</v>
      </c>
    </row>
    <row r="34" spans="1:24" x14ac:dyDescent="0.25">
      <c r="A34" s="263"/>
      <c r="B34" s="263"/>
      <c r="C34" s="263"/>
      <c r="D34" s="263"/>
      <c r="E34" s="263"/>
      <c r="F34" s="263"/>
      <c r="G34" s="263"/>
      <c r="H34" s="263"/>
      <c r="I34" s="263"/>
      <c r="J34" s="263"/>
      <c r="K34" s="263"/>
      <c r="L34" s="267"/>
      <c r="M34" s="267"/>
      <c r="N34" s="267"/>
      <c r="O34" s="267"/>
      <c r="P34" s="267"/>
      <c r="Q34" s="267"/>
      <c r="R34" s="267"/>
      <c r="S34" s="267"/>
      <c r="T34" s="267"/>
      <c r="U34" s="267"/>
      <c r="V34" s="267"/>
      <c r="W34" s="267"/>
      <c r="X34" s="222">
        <f t="shared" si="0"/>
        <v>0</v>
      </c>
    </row>
    <row r="35" spans="1:24" x14ac:dyDescent="0.25">
      <c r="A35" s="263"/>
      <c r="B35" s="263"/>
      <c r="C35" s="263"/>
      <c r="D35" s="263"/>
      <c r="E35" s="263"/>
      <c r="F35" s="263"/>
      <c r="G35" s="263"/>
      <c r="H35" s="263"/>
      <c r="I35" s="263"/>
      <c r="J35" s="263"/>
      <c r="K35" s="263"/>
      <c r="L35" s="267"/>
      <c r="M35" s="267"/>
      <c r="N35" s="267"/>
      <c r="O35" s="267"/>
      <c r="P35" s="267"/>
      <c r="Q35" s="267"/>
      <c r="R35" s="267"/>
      <c r="S35" s="267"/>
      <c r="T35" s="267"/>
      <c r="U35" s="267"/>
      <c r="V35" s="267"/>
      <c r="W35" s="267"/>
      <c r="X35" s="222">
        <f t="shared" si="0"/>
        <v>0</v>
      </c>
    </row>
    <row r="36" spans="1:24" x14ac:dyDescent="0.25">
      <c r="A36" s="263"/>
      <c r="B36" s="263"/>
      <c r="C36" s="263"/>
      <c r="D36" s="263"/>
      <c r="E36" s="263"/>
      <c r="F36" s="263"/>
      <c r="G36" s="263"/>
      <c r="H36" s="263"/>
      <c r="I36" s="263"/>
      <c r="J36" s="263"/>
      <c r="K36" s="263"/>
      <c r="L36" s="267"/>
      <c r="M36" s="267"/>
      <c r="N36" s="267"/>
      <c r="O36" s="267"/>
      <c r="P36" s="267"/>
      <c r="Q36" s="267"/>
      <c r="R36" s="267"/>
      <c r="S36" s="267"/>
      <c r="T36" s="267"/>
      <c r="U36" s="267"/>
      <c r="V36" s="267"/>
      <c r="W36" s="267"/>
      <c r="X36" s="222">
        <f t="shared" si="0"/>
        <v>0</v>
      </c>
    </row>
    <row r="37" spans="1:24" x14ac:dyDescent="0.25">
      <c r="A37" s="263"/>
      <c r="B37" s="263"/>
      <c r="C37" s="263"/>
      <c r="D37" s="263"/>
      <c r="E37" s="263"/>
      <c r="F37" s="263"/>
      <c r="G37" s="263"/>
      <c r="H37" s="263"/>
      <c r="I37" s="263"/>
      <c r="J37" s="263"/>
      <c r="K37" s="263"/>
      <c r="L37" s="267"/>
      <c r="M37" s="267"/>
      <c r="N37" s="267"/>
      <c r="O37" s="267"/>
      <c r="P37" s="267"/>
      <c r="Q37" s="267"/>
      <c r="R37" s="267"/>
      <c r="S37" s="267"/>
      <c r="T37" s="267"/>
      <c r="U37" s="267"/>
      <c r="V37" s="267"/>
      <c r="W37" s="267"/>
      <c r="X37" s="222">
        <f t="shared" si="0"/>
        <v>0</v>
      </c>
    </row>
    <row r="38" spans="1:24" x14ac:dyDescent="0.25">
      <c r="A38" s="263"/>
      <c r="B38" s="263"/>
      <c r="C38" s="263"/>
      <c r="D38" s="263"/>
      <c r="E38" s="263"/>
      <c r="F38" s="263"/>
      <c r="G38" s="263"/>
      <c r="H38" s="263"/>
      <c r="I38" s="263"/>
      <c r="J38" s="263"/>
      <c r="K38" s="263"/>
      <c r="L38" s="267"/>
      <c r="M38" s="267"/>
      <c r="N38" s="267"/>
      <c r="O38" s="267"/>
      <c r="P38" s="267"/>
      <c r="Q38" s="267"/>
      <c r="R38" s="267"/>
      <c r="S38" s="267"/>
      <c r="T38" s="267"/>
      <c r="U38" s="267"/>
      <c r="V38" s="267"/>
      <c r="W38" s="267"/>
      <c r="X38" s="222">
        <f t="shared" si="0"/>
        <v>0</v>
      </c>
    </row>
    <row r="39" spans="1:24" x14ac:dyDescent="0.25">
      <c r="A39" s="263"/>
      <c r="B39" s="263"/>
      <c r="C39" s="263"/>
      <c r="D39" s="263"/>
      <c r="E39" s="263"/>
      <c r="F39" s="263"/>
      <c r="G39" s="263"/>
      <c r="H39" s="263"/>
      <c r="I39" s="263"/>
      <c r="J39" s="263"/>
      <c r="K39" s="263"/>
      <c r="L39" s="267"/>
      <c r="M39" s="267"/>
      <c r="N39" s="267"/>
      <c r="O39" s="267"/>
      <c r="P39" s="267"/>
      <c r="Q39" s="267"/>
      <c r="R39" s="267"/>
      <c r="S39" s="267"/>
      <c r="T39" s="267"/>
      <c r="U39" s="267"/>
      <c r="V39" s="267"/>
      <c r="W39" s="267"/>
      <c r="X39" s="222">
        <f t="shared" si="0"/>
        <v>0</v>
      </c>
    </row>
    <row r="40" spans="1:24" x14ac:dyDescent="0.25">
      <c r="A40" s="263"/>
      <c r="B40" s="263"/>
      <c r="C40" s="263"/>
      <c r="D40" s="263"/>
      <c r="E40" s="263"/>
      <c r="F40" s="263"/>
      <c r="G40" s="263"/>
      <c r="H40" s="263"/>
      <c r="I40" s="263"/>
      <c r="J40" s="263"/>
      <c r="K40" s="263"/>
      <c r="L40" s="267"/>
      <c r="M40" s="267"/>
      <c r="N40" s="267"/>
      <c r="O40" s="267"/>
      <c r="P40" s="267"/>
      <c r="Q40" s="267"/>
      <c r="R40" s="267"/>
      <c r="S40" s="267"/>
      <c r="T40" s="267"/>
      <c r="U40" s="267"/>
      <c r="V40" s="267"/>
      <c r="W40" s="267"/>
      <c r="X40" s="222">
        <f t="shared" si="0"/>
        <v>0</v>
      </c>
    </row>
    <row r="41" spans="1:24" x14ac:dyDescent="0.25">
      <c r="A41" s="263"/>
      <c r="B41" s="263"/>
      <c r="C41" s="263"/>
      <c r="D41" s="263"/>
      <c r="E41" s="263"/>
      <c r="F41" s="263"/>
      <c r="G41" s="263"/>
      <c r="H41" s="263"/>
      <c r="I41" s="263"/>
      <c r="J41" s="263"/>
      <c r="K41" s="263"/>
      <c r="L41" s="267"/>
      <c r="M41" s="267"/>
      <c r="N41" s="267"/>
      <c r="O41" s="267"/>
      <c r="P41" s="267"/>
      <c r="Q41" s="267"/>
      <c r="R41" s="267"/>
      <c r="S41" s="267"/>
      <c r="T41" s="267"/>
      <c r="U41" s="267"/>
      <c r="V41" s="267"/>
      <c r="W41" s="267"/>
      <c r="X41" s="222">
        <f t="shared" si="0"/>
        <v>0</v>
      </c>
    </row>
    <row r="42" spans="1:24" x14ac:dyDescent="0.25">
      <c r="A42" s="263"/>
      <c r="B42" s="263"/>
      <c r="C42" s="263"/>
      <c r="D42" s="263"/>
      <c r="E42" s="263"/>
      <c r="F42" s="263"/>
      <c r="G42" s="263"/>
      <c r="H42" s="263"/>
      <c r="I42" s="263"/>
      <c r="J42" s="263"/>
      <c r="K42" s="263"/>
      <c r="L42" s="267"/>
      <c r="M42" s="267"/>
      <c r="N42" s="267"/>
      <c r="O42" s="267"/>
      <c r="P42" s="267"/>
      <c r="Q42" s="267"/>
      <c r="R42" s="267"/>
      <c r="S42" s="267"/>
      <c r="T42" s="267"/>
      <c r="U42" s="267"/>
      <c r="V42" s="267"/>
      <c r="W42" s="267"/>
      <c r="X42" s="222">
        <f t="shared" si="0"/>
        <v>0</v>
      </c>
    </row>
    <row r="43" spans="1:24" x14ac:dyDescent="0.25">
      <c r="A43" s="263"/>
      <c r="B43" s="263"/>
      <c r="C43" s="263"/>
      <c r="D43" s="263"/>
      <c r="E43" s="263"/>
      <c r="F43" s="263"/>
      <c r="G43" s="263"/>
      <c r="H43" s="263"/>
      <c r="I43" s="263"/>
      <c r="J43" s="263"/>
      <c r="K43" s="263"/>
      <c r="L43" s="267"/>
      <c r="M43" s="267"/>
      <c r="N43" s="267"/>
      <c r="O43" s="267"/>
      <c r="P43" s="267"/>
      <c r="Q43" s="267"/>
      <c r="R43" s="267"/>
      <c r="S43" s="267"/>
      <c r="T43" s="267"/>
      <c r="U43" s="267"/>
      <c r="V43" s="267"/>
      <c r="W43" s="267"/>
      <c r="X43" s="222">
        <f t="shared" si="0"/>
        <v>0</v>
      </c>
    </row>
    <row r="44" spans="1:24" x14ac:dyDescent="0.25">
      <c r="A44" s="263"/>
      <c r="B44" s="263"/>
      <c r="C44" s="263"/>
      <c r="D44" s="263"/>
      <c r="E44" s="263"/>
      <c r="F44" s="263"/>
      <c r="G44" s="263"/>
      <c r="H44" s="263"/>
      <c r="I44" s="263"/>
      <c r="J44" s="263"/>
      <c r="K44" s="263"/>
      <c r="L44" s="267"/>
      <c r="M44" s="267"/>
      <c r="N44" s="267"/>
      <c r="O44" s="267"/>
      <c r="P44" s="267"/>
      <c r="Q44" s="267"/>
      <c r="R44" s="267"/>
      <c r="S44" s="267"/>
      <c r="T44" s="267"/>
      <c r="U44" s="267"/>
      <c r="V44" s="267"/>
      <c r="W44" s="267"/>
      <c r="X44" s="222">
        <f t="shared" si="0"/>
        <v>0</v>
      </c>
    </row>
    <row r="45" spans="1:24" x14ac:dyDescent="0.25">
      <c r="A45" s="263"/>
      <c r="B45" s="263"/>
      <c r="C45" s="263"/>
      <c r="D45" s="263"/>
      <c r="E45" s="263"/>
      <c r="F45" s="263"/>
      <c r="G45" s="263"/>
      <c r="H45" s="263"/>
      <c r="I45" s="263"/>
      <c r="J45" s="263"/>
      <c r="K45" s="263"/>
      <c r="L45" s="267"/>
      <c r="M45" s="267"/>
      <c r="N45" s="267"/>
      <c r="O45" s="267"/>
      <c r="P45" s="267"/>
      <c r="Q45" s="267"/>
      <c r="R45" s="267"/>
      <c r="S45" s="267"/>
      <c r="T45" s="267"/>
      <c r="U45" s="267"/>
      <c r="V45" s="267"/>
      <c r="W45" s="267"/>
      <c r="X45" s="222">
        <f t="shared" si="0"/>
        <v>0</v>
      </c>
    </row>
    <row r="46" spans="1:24" x14ac:dyDescent="0.25">
      <c r="A46" s="263"/>
      <c r="B46" s="263"/>
      <c r="C46" s="263"/>
      <c r="D46" s="263"/>
      <c r="E46" s="263"/>
      <c r="F46" s="263"/>
      <c r="G46" s="263"/>
      <c r="H46" s="263"/>
      <c r="I46" s="263"/>
      <c r="J46" s="263"/>
      <c r="K46" s="263"/>
      <c r="L46" s="267"/>
      <c r="M46" s="267"/>
      <c r="N46" s="267"/>
      <c r="O46" s="267"/>
      <c r="P46" s="267"/>
      <c r="Q46" s="267"/>
      <c r="R46" s="267"/>
      <c r="S46" s="267"/>
      <c r="T46" s="267"/>
      <c r="U46" s="267"/>
      <c r="V46" s="267"/>
      <c r="W46" s="267"/>
      <c r="X46" s="222">
        <f t="shared" si="0"/>
        <v>0</v>
      </c>
    </row>
    <row r="47" spans="1:24" x14ac:dyDescent="0.25">
      <c r="A47" s="263"/>
      <c r="B47" s="263"/>
      <c r="C47" s="263"/>
      <c r="D47" s="263"/>
      <c r="E47" s="263"/>
      <c r="F47" s="263"/>
      <c r="G47" s="263"/>
      <c r="H47" s="263"/>
      <c r="I47" s="263"/>
      <c r="J47" s="263"/>
      <c r="K47" s="263"/>
      <c r="L47" s="267"/>
      <c r="M47" s="267"/>
      <c r="N47" s="267"/>
      <c r="O47" s="267"/>
      <c r="P47" s="267"/>
      <c r="Q47" s="267"/>
      <c r="R47" s="267"/>
      <c r="S47" s="267"/>
      <c r="T47" s="267"/>
      <c r="U47" s="267"/>
      <c r="V47" s="267"/>
      <c r="W47" s="267"/>
      <c r="X47" s="222">
        <f t="shared" si="0"/>
        <v>0</v>
      </c>
    </row>
    <row r="48" spans="1:24" x14ac:dyDescent="0.25">
      <c r="A48" s="263"/>
      <c r="B48" s="263"/>
      <c r="C48" s="263"/>
      <c r="D48" s="263"/>
      <c r="E48" s="263"/>
      <c r="F48" s="263"/>
      <c r="G48" s="263"/>
      <c r="H48" s="263"/>
      <c r="I48" s="263"/>
      <c r="J48" s="263"/>
      <c r="K48" s="263"/>
      <c r="L48" s="267"/>
      <c r="M48" s="267"/>
      <c r="N48" s="267"/>
      <c r="O48" s="267"/>
      <c r="P48" s="267"/>
      <c r="Q48" s="267"/>
      <c r="R48" s="267"/>
      <c r="S48" s="267"/>
      <c r="T48" s="267"/>
      <c r="U48" s="267"/>
      <c r="V48" s="267"/>
      <c r="W48" s="267"/>
      <c r="X48" s="222">
        <f t="shared" si="0"/>
        <v>0</v>
      </c>
    </row>
    <row r="49" spans="1:24" x14ac:dyDescent="0.25">
      <c r="A49" s="263"/>
      <c r="B49" s="263"/>
      <c r="C49" s="263"/>
      <c r="D49" s="263"/>
      <c r="E49" s="263"/>
      <c r="F49" s="263"/>
      <c r="G49" s="263"/>
      <c r="H49" s="263"/>
      <c r="I49" s="263"/>
      <c r="J49" s="263"/>
      <c r="K49" s="263"/>
      <c r="L49" s="267"/>
      <c r="M49" s="267"/>
      <c r="N49" s="267"/>
      <c r="O49" s="267"/>
      <c r="P49" s="267"/>
      <c r="Q49" s="267"/>
      <c r="R49" s="267"/>
      <c r="S49" s="267"/>
      <c r="T49" s="267"/>
      <c r="U49" s="267"/>
      <c r="V49" s="267"/>
      <c r="W49" s="267"/>
      <c r="X49" s="222">
        <f t="shared" si="0"/>
        <v>0</v>
      </c>
    </row>
    <row r="50" spans="1:24" x14ac:dyDescent="0.25">
      <c r="A50" s="263"/>
      <c r="B50" s="263"/>
      <c r="C50" s="263"/>
      <c r="D50" s="263"/>
      <c r="E50" s="263"/>
      <c r="F50" s="263"/>
      <c r="G50" s="263"/>
      <c r="H50" s="263"/>
      <c r="I50" s="263"/>
      <c r="J50" s="263"/>
      <c r="K50" s="263"/>
      <c r="L50" s="267"/>
      <c r="M50" s="267"/>
      <c r="N50" s="267"/>
      <c r="O50" s="267"/>
      <c r="P50" s="267"/>
      <c r="Q50" s="267"/>
      <c r="R50" s="267"/>
      <c r="S50" s="267"/>
      <c r="T50" s="267"/>
      <c r="U50" s="267"/>
      <c r="V50" s="267"/>
      <c r="W50" s="267"/>
      <c r="X50" s="222">
        <f t="shared" si="0"/>
        <v>0</v>
      </c>
    </row>
    <row r="51" spans="1:24" x14ac:dyDescent="0.25">
      <c r="A51" s="263"/>
      <c r="B51" s="263"/>
      <c r="C51" s="263"/>
      <c r="D51" s="263"/>
      <c r="E51" s="263"/>
      <c r="F51" s="263"/>
      <c r="G51" s="263"/>
      <c r="H51" s="263"/>
      <c r="I51" s="263"/>
      <c r="J51" s="263"/>
      <c r="K51" s="263"/>
      <c r="L51" s="267"/>
      <c r="M51" s="267"/>
      <c r="N51" s="267"/>
      <c r="O51" s="267"/>
      <c r="P51" s="267"/>
      <c r="Q51" s="267"/>
      <c r="R51" s="267"/>
      <c r="S51" s="267"/>
      <c r="T51" s="267"/>
      <c r="U51" s="267"/>
      <c r="V51" s="267"/>
      <c r="W51" s="267"/>
      <c r="X51" s="222">
        <f t="shared" si="0"/>
        <v>0</v>
      </c>
    </row>
    <row r="52" spans="1:24" x14ac:dyDescent="0.25">
      <c r="A52" s="263"/>
      <c r="B52" s="263"/>
      <c r="C52" s="263"/>
      <c r="D52" s="263"/>
      <c r="E52" s="263"/>
      <c r="F52" s="263"/>
      <c r="G52" s="263"/>
      <c r="H52" s="263"/>
      <c r="I52" s="263"/>
      <c r="J52" s="263"/>
      <c r="K52" s="263"/>
      <c r="L52" s="267"/>
      <c r="M52" s="267"/>
      <c r="N52" s="267"/>
      <c r="O52" s="267"/>
      <c r="P52" s="267"/>
      <c r="Q52" s="267"/>
      <c r="R52" s="267"/>
      <c r="S52" s="267"/>
      <c r="T52" s="267"/>
      <c r="U52" s="267"/>
      <c r="V52" s="267"/>
      <c r="W52" s="267"/>
      <c r="X52" s="222">
        <f t="shared" si="0"/>
        <v>0</v>
      </c>
    </row>
    <row r="53" spans="1:24" x14ac:dyDescent="0.25">
      <c r="A53" s="263"/>
      <c r="B53" s="263"/>
      <c r="C53" s="263"/>
      <c r="D53" s="263"/>
      <c r="E53" s="263"/>
      <c r="F53" s="263"/>
      <c r="G53" s="263"/>
      <c r="H53" s="263"/>
      <c r="I53" s="263"/>
      <c r="J53" s="263"/>
      <c r="K53" s="263"/>
      <c r="L53" s="267"/>
      <c r="M53" s="267"/>
      <c r="N53" s="267"/>
      <c r="O53" s="267"/>
      <c r="P53" s="267"/>
      <c r="Q53" s="267"/>
      <c r="R53" s="267"/>
      <c r="S53" s="267"/>
      <c r="T53" s="267"/>
      <c r="U53" s="267"/>
      <c r="V53" s="267"/>
      <c r="W53" s="267"/>
      <c r="X53" s="222">
        <f t="shared" si="0"/>
        <v>0</v>
      </c>
    </row>
    <row r="54" spans="1:24" x14ac:dyDescent="0.25">
      <c r="A54" s="263"/>
      <c r="B54" s="263"/>
      <c r="C54" s="263"/>
      <c r="D54" s="263"/>
      <c r="E54" s="263"/>
      <c r="F54" s="263"/>
      <c r="G54" s="263"/>
      <c r="H54" s="263"/>
      <c r="I54" s="263"/>
      <c r="J54" s="263"/>
      <c r="K54" s="263"/>
      <c r="L54" s="267"/>
      <c r="M54" s="267"/>
      <c r="N54" s="267"/>
      <c r="O54" s="267"/>
      <c r="P54" s="267"/>
      <c r="Q54" s="267"/>
      <c r="R54" s="267"/>
      <c r="S54" s="267"/>
      <c r="T54" s="267"/>
      <c r="U54" s="267"/>
      <c r="V54" s="267"/>
      <c r="W54" s="267"/>
      <c r="X54" s="222">
        <f t="shared" si="0"/>
        <v>0</v>
      </c>
    </row>
    <row r="55" spans="1:24" x14ac:dyDescent="0.25">
      <c r="A55" s="263"/>
      <c r="B55" s="263"/>
      <c r="C55" s="263"/>
      <c r="D55" s="263"/>
      <c r="E55" s="263"/>
      <c r="F55" s="263"/>
      <c r="G55" s="263"/>
      <c r="H55" s="263"/>
      <c r="I55" s="263"/>
      <c r="J55" s="263"/>
      <c r="K55" s="263"/>
      <c r="L55" s="267"/>
      <c r="M55" s="267"/>
      <c r="N55" s="267"/>
      <c r="O55" s="267"/>
      <c r="P55" s="267"/>
      <c r="Q55" s="267"/>
      <c r="R55" s="267"/>
      <c r="S55" s="267"/>
      <c r="T55" s="267"/>
      <c r="U55" s="267"/>
      <c r="V55" s="267"/>
      <c r="W55" s="267"/>
      <c r="X55" s="222">
        <f t="shared" si="0"/>
        <v>0</v>
      </c>
    </row>
    <row r="56" spans="1:24" x14ac:dyDescent="0.25">
      <c r="A56" s="263"/>
      <c r="B56" s="263"/>
      <c r="C56" s="263"/>
      <c r="D56" s="263"/>
      <c r="E56" s="263"/>
      <c r="F56" s="263"/>
      <c r="G56" s="263"/>
      <c r="H56" s="263"/>
      <c r="I56" s="263"/>
      <c r="J56" s="263"/>
      <c r="K56" s="263"/>
      <c r="L56" s="267"/>
      <c r="M56" s="267"/>
      <c r="N56" s="267"/>
      <c r="O56" s="267"/>
      <c r="P56" s="267"/>
      <c r="Q56" s="267"/>
      <c r="R56" s="267"/>
      <c r="S56" s="267"/>
      <c r="T56" s="267"/>
      <c r="U56" s="267"/>
      <c r="V56" s="267"/>
      <c r="W56" s="267"/>
      <c r="X56" s="222">
        <f t="shared" si="0"/>
        <v>0</v>
      </c>
    </row>
    <row r="57" spans="1:24" x14ac:dyDescent="0.25">
      <c r="A57" s="263"/>
      <c r="B57" s="263"/>
      <c r="C57" s="263"/>
      <c r="D57" s="263"/>
      <c r="E57" s="263"/>
      <c r="F57" s="263"/>
      <c r="G57" s="263"/>
      <c r="H57" s="263"/>
      <c r="I57" s="263"/>
      <c r="J57" s="263"/>
      <c r="K57" s="263"/>
      <c r="L57" s="267"/>
      <c r="M57" s="267"/>
      <c r="N57" s="267"/>
      <c r="O57" s="267"/>
      <c r="P57" s="267"/>
      <c r="Q57" s="267"/>
      <c r="R57" s="267"/>
      <c r="S57" s="267"/>
      <c r="T57" s="267"/>
      <c r="U57" s="267"/>
      <c r="V57" s="267"/>
      <c r="W57" s="267"/>
      <c r="X57" s="222">
        <f t="shared" si="0"/>
        <v>0</v>
      </c>
    </row>
    <row r="58" spans="1:24" x14ac:dyDescent="0.25">
      <c r="A58" s="263"/>
      <c r="B58" s="263"/>
      <c r="C58" s="263"/>
      <c r="D58" s="263"/>
      <c r="E58" s="263"/>
      <c r="F58" s="263"/>
      <c r="G58" s="263"/>
      <c r="H58" s="263"/>
      <c r="I58" s="263"/>
      <c r="J58" s="263"/>
      <c r="K58" s="263"/>
      <c r="L58" s="267"/>
      <c r="M58" s="267"/>
      <c r="N58" s="267"/>
      <c r="O58" s="267"/>
      <c r="P58" s="267"/>
      <c r="Q58" s="267"/>
      <c r="R58" s="267"/>
      <c r="S58" s="267"/>
      <c r="T58" s="267"/>
      <c r="U58" s="267"/>
      <c r="V58" s="267"/>
      <c r="W58" s="267"/>
      <c r="X58" s="222">
        <f t="shared" si="0"/>
        <v>0</v>
      </c>
    </row>
    <row r="59" spans="1:24" x14ac:dyDescent="0.25">
      <c r="A59" s="263"/>
      <c r="B59" s="263"/>
      <c r="C59" s="263"/>
      <c r="D59" s="263"/>
      <c r="E59" s="263"/>
      <c r="F59" s="263"/>
      <c r="G59" s="263"/>
      <c r="H59" s="263"/>
      <c r="I59" s="263"/>
      <c r="J59" s="263"/>
      <c r="K59" s="263"/>
      <c r="L59" s="267"/>
      <c r="M59" s="267"/>
      <c r="N59" s="267"/>
      <c r="O59" s="267"/>
      <c r="P59" s="267"/>
      <c r="Q59" s="267"/>
      <c r="R59" s="267"/>
      <c r="S59" s="267"/>
      <c r="T59" s="267"/>
      <c r="U59" s="267"/>
      <c r="V59" s="267"/>
      <c r="W59" s="267"/>
      <c r="X59" s="222">
        <f t="shared" si="0"/>
        <v>0</v>
      </c>
    </row>
    <row r="60" spans="1:24" x14ac:dyDescent="0.25">
      <c r="A60" s="263"/>
      <c r="B60" s="263"/>
      <c r="C60" s="263"/>
      <c r="D60" s="263"/>
      <c r="E60" s="263"/>
      <c r="F60" s="263"/>
      <c r="G60" s="263"/>
      <c r="H60" s="263"/>
      <c r="I60" s="263"/>
      <c r="J60" s="263"/>
      <c r="K60" s="263"/>
      <c r="L60" s="267"/>
      <c r="M60" s="267"/>
      <c r="N60" s="267"/>
      <c r="O60" s="267"/>
      <c r="P60" s="267"/>
      <c r="Q60" s="267"/>
      <c r="R60" s="267"/>
      <c r="S60" s="267"/>
      <c r="T60" s="267"/>
      <c r="U60" s="267"/>
      <c r="V60" s="267"/>
      <c r="W60" s="267"/>
      <c r="X60" s="222">
        <f t="shared" si="0"/>
        <v>0</v>
      </c>
    </row>
    <row r="61" spans="1:24" x14ac:dyDescent="0.25">
      <c r="A61" s="263"/>
      <c r="B61" s="263"/>
      <c r="C61" s="263"/>
      <c r="D61" s="263"/>
      <c r="E61" s="263"/>
      <c r="F61" s="263"/>
      <c r="G61" s="263"/>
      <c r="H61" s="263"/>
      <c r="I61" s="263"/>
      <c r="J61" s="263"/>
      <c r="K61" s="263"/>
      <c r="L61" s="267"/>
      <c r="M61" s="267"/>
      <c r="N61" s="267"/>
      <c r="O61" s="267"/>
      <c r="P61" s="267"/>
      <c r="Q61" s="267"/>
      <c r="R61" s="267"/>
      <c r="S61" s="267"/>
      <c r="T61" s="267"/>
      <c r="U61" s="267"/>
      <c r="V61" s="267"/>
      <c r="W61" s="267"/>
      <c r="X61" s="222">
        <f t="shared" si="0"/>
        <v>0</v>
      </c>
    </row>
    <row r="62" spans="1:24" x14ac:dyDescent="0.25">
      <c r="A62" s="263"/>
      <c r="B62" s="263"/>
      <c r="C62" s="263"/>
      <c r="D62" s="263"/>
      <c r="E62" s="263"/>
      <c r="F62" s="263"/>
      <c r="G62" s="263"/>
      <c r="H62" s="263"/>
      <c r="I62" s="263"/>
      <c r="J62" s="263"/>
      <c r="K62" s="263"/>
      <c r="L62" s="267"/>
      <c r="M62" s="267"/>
      <c r="N62" s="267"/>
      <c r="O62" s="267"/>
      <c r="P62" s="267"/>
      <c r="Q62" s="267"/>
      <c r="R62" s="267"/>
      <c r="S62" s="267"/>
      <c r="T62" s="267"/>
      <c r="U62" s="267"/>
      <c r="V62" s="267"/>
      <c r="W62" s="267"/>
      <c r="X62" s="222">
        <f t="shared" si="0"/>
        <v>0</v>
      </c>
    </row>
    <row r="63" spans="1:24" x14ac:dyDescent="0.25">
      <c r="A63" s="263"/>
      <c r="B63" s="263"/>
      <c r="C63" s="263"/>
      <c r="D63" s="263"/>
      <c r="E63" s="263"/>
      <c r="F63" s="263"/>
      <c r="G63" s="263"/>
      <c r="H63" s="263"/>
      <c r="I63" s="263"/>
      <c r="J63" s="263"/>
      <c r="K63" s="263"/>
      <c r="L63" s="267"/>
      <c r="M63" s="267"/>
      <c r="N63" s="267"/>
      <c r="O63" s="267"/>
      <c r="P63" s="267"/>
      <c r="Q63" s="267"/>
      <c r="R63" s="267"/>
      <c r="S63" s="267"/>
      <c r="T63" s="267"/>
      <c r="U63" s="267"/>
      <c r="V63" s="267"/>
      <c r="W63" s="267"/>
      <c r="X63" s="222">
        <f t="shared" si="0"/>
        <v>0</v>
      </c>
    </row>
    <row r="64" spans="1:24" x14ac:dyDescent="0.25">
      <c r="A64" s="263"/>
      <c r="B64" s="263"/>
      <c r="C64" s="263"/>
      <c r="D64" s="263"/>
      <c r="E64" s="263"/>
      <c r="F64" s="263"/>
      <c r="G64" s="263"/>
      <c r="H64" s="263"/>
      <c r="I64" s="263"/>
      <c r="J64" s="263"/>
      <c r="K64" s="263"/>
      <c r="L64" s="267"/>
      <c r="M64" s="267"/>
      <c r="N64" s="267"/>
      <c r="O64" s="267"/>
      <c r="P64" s="267"/>
      <c r="Q64" s="267"/>
      <c r="R64" s="267"/>
      <c r="S64" s="267"/>
      <c r="T64" s="267"/>
      <c r="U64" s="267"/>
      <c r="V64" s="267"/>
      <c r="W64" s="267"/>
      <c r="X64" s="222">
        <f t="shared" si="0"/>
        <v>0</v>
      </c>
    </row>
    <row r="65" spans="1:24" x14ac:dyDescent="0.25">
      <c r="A65" s="263"/>
      <c r="B65" s="263"/>
      <c r="C65" s="263"/>
      <c r="D65" s="263"/>
      <c r="E65" s="263"/>
      <c r="F65" s="263"/>
      <c r="G65" s="263"/>
      <c r="H65" s="263"/>
      <c r="I65" s="263"/>
      <c r="J65" s="263"/>
      <c r="K65" s="263"/>
      <c r="L65" s="267"/>
      <c r="M65" s="267"/>
      <c r="N65" s="267"/>
      <c r="O65" s="267"/>
      <c r="P65" s="267"/>
      <c r="Q65" s="267"/>
      <c r="R65" s="267"/>
      <c r="S65" s="267"/>
      <c r="T65" s="267"/>
      <c r="U65" s="267"/>
      <c r="V65" s="267"/>
      <c r="W65" s="267"/>
      <c r="X65" s="222">
        <f t="shared" si="0"/>
        <v>0</v>
      </c>
    </row>
    <row r="66" spans="1:24" x14ac:dyDescent="0.25">
      <c r="A66" s="263"/>
      <c r="B66" s="263"/>
      <c r="C66" s="263"/>
      <c r="D66" s="263"/>
      <c r="E66" s="263"/>
      <c r="F66" s="263"/>
      <c r="G66" s="263"/>
      <c r="H66" s="263"/>
      <c r="I66" s="263"/>
      <c r="J66" s="263"/>
      <c r="K66" s="263"/>
      <c r="L66" s="267"/>
      <c r="M66" s="267"/>
      <c r="N66" s="267"/>
      <c r="O66" s="267"/>
      <c r="P66" s="267"/>
      <c r="Q66" s="267"/>
      <c r="R66" s="267"/>
      <c r="S66" s="267"/>
      <c r="T66" s="267"/>
      <c r="U66" s="267"/>
      <c r="V66" s="267"/>
      <c r="W66" s="267"/>
      <c r="X66" s="222">
        <f t="shared" si="0"/>
        <v>0</v>
      </c>
    </row>
    <row r="67" spans="1:24" x14ac:dyDescent="0.25">
      <c r="A67" s="263"/>
      <c r="B67" s="263"/>
      <c r="C67" s="263"/>
      <c r="D67" s="263"/>
      <c r="E67" s="263"/>
      <c r="F67" s="263"/>
      <c r="G67" s="263"/>
      <c r="H67" s="263"/>
      <c r="I67" s="263"/>
      <c r="J67" s="263"/>
      <c r="K67" s="263"/>
      <c r="L67" s="267"/>
      <c r="M67" s="267"/>
      <c r="N67" s="267"/>
      <c r="O67" s="267"/>
      <c r="P67" s="267"/>
      <c r="Q67" s="267"/>
      <c r="R67" s="267"/>
      <c r="S67" s="267"/>
      <c r="T67" s="267"/>
      <c r="U67" s="267"/>
      <c r="V67" s="267"/>
      <c r="W67" s="267"/>
      <c r="X67" s="222">
        <f t="shared" si="0"/>
        <v>0</v>
      </c>
    </row>
    <row r="68" spans="1:24" x14ac:dyDescent="0.25">
      <c r="A68" s="263"/>
      <c r="B68" s="263"/>
      <c r="C68" s="263"/>
      <c r="D68" s="263"/>
      <c r="E68" s="263"/>
      <c r="F68" s="263"/>
      <c r="G68" s="263"/>
      <c r="H68" s="263"/>
      <c r="I68" s="263"/>
      <c r="J68" s="263"/>
      <c r="K68" s="263"/>
      <c r="L68" s="267"/>
      <c r="M68" s="267"/>
      <c r="N68" s="267"/>
      <c r="O68" s="267"/>
      <c r="P68" s="267"/>
      <c r="Q68" s="267"/>
      <c r="R68" s="267"/>
      <c r="S68" s="267"/>
      <c r="T68" s="267"/>
      <c r="U68" s="267"/>
      <c r="V68" s="267"/>
      <c r="W68" s="267"/>
      <c r="X68" s="222">
        <f t="shared" si="0"/>
        <v>0</v>
      </c>
    </row>
    <row r="69" spans="1:24" x14ac:dyDescent="0.25">
      <c r="A69" s="263"/>
      <c r="B69" s="263"/>
      <c r="C69" s="263"/>
      <c r="D69" s="263"/>
      <c r="E69" s="263"/>
      <c r="F69" s="263"/>
      <c r="G69" s="263"/>
      <c r="H69" s="263"/>
      <c r="I69" s="263"/>
      <c r="J69" s="263"/>
      <c r="K69" s="263"/>
      <c r="L69" s="267"/>
      <c r="M69" s="267"/>
      <c r="N69" s="267"/>
      <c r="O69" s="267"/>
      <c r="P69" s="267"/>
      <c r="Q69" s="267"/>
      <c r="R69" s="267"/>
      <c r="S69" s="267"/>
      <c r="T69" s="267"/>
      <c r="U69" s="267"/>
      <c r="V69" s="267"/>
      <c r="W69" s="267"/>
      <c r="X69" s="222">
        <f t="shared" si="0"/>
        <v>0</v>
      </c>
    </row>
    <row r="70" spans="1:24" x14ac:dyDescent="0.25">
      <c r="A70" s="263"/>
      <c r="B70" s="263"/>
      <c r="C70" s="263"/>
      <c r="D70" s="263"/>
      <c r="E70" s="263"/>
      <c r="F70" s="263"/>
      <c r="G70" s="263"/>
      <c r="H70" s="263"/>
      <c r="I70" s="263"/>
      <c r="J70" s="263"/>
      <c r="K70" s="263"/>
      <c r="L70" s="267"/>
      <c r="M70" s="267"/>
      <c r="N70" s="267"/>
      <c r="O70" s="267"/>
      <c r="P70" s="267"/>
      <c r="Q70" s="267"/>
      <c r="R70" s="267"/>
      <c r="S70" s="267"/>
      <c r="T70" s="267"/>
      <c r="U70" s="267"/>
      <c r="V70" s="267"/>
      <c r="W70" s="267"/>
      <c r="X70" s="222">
        <f t="shared" si="0"/>
        <v>0</v>
      </c>
    </row>
    <row r="71" spans="1:24" x14ac:dyDescent="0.25">
      <c r="A71" s="263"/>
      <c r="B71" s="263"/>
      <c r="C71" s="263"/>
      <c r="D71" s="263"/>
      <c r="E71" s="263"/>
      <c r="F71" s="263"/>
      <c r="G71" s="263"/>
      <c r="H71" s="263"/>
      <c r="I71" s="263"/>
      <c r="J71" s="263"/>
      <c r="K71" s="263"/>
      <c r="L71" s="267"/>
      <c r="M71" s="267"/>
      <c r="N71" s="267"/>
      <c r="O71" s="267"/>
      <c r="P71" s="267"/>
      <c r="Q71" s="267"/>
      <c r="R71" s="267"/>
      <c r="S71" s="267"/>
      <c r="T71" s="267"/>
      <c r="U71" s="267"/>
      <c r="V71" s="267"/>
      <c r="W71" s="267"/>
      <c r="X71" s="222">
        <f t="shared" si="0"/>
        <v>0</v>
      </c>
    </row>
    <row r="72" spans="1:24" x14ac:dyDescent="0.25">
      <c r="A72" s="263"/>
      <c r="B72" s="263"/>
      <c r="C72" s="263"/>
      <c r="D72" s="263"/>
      <c r="E72" s="263"/>
      <c r="F72" s="263"/>
      <c r="G72" s="263"/>
      <c r="H72" s="263"/>
      <c r="I72" s="263"/>
      <c r="J72" s="263"/>
      <c r="K72" s="263"/>
      <c r="L72" s="267"/>
      <c r="M72" s="267"/>
      <c r="N72" s="267"/>
      <c r="O72" s="267"/>
      <c r="P72" s="267"/>
      <c r="Q72" s="267"/>
      <c r="R72" s="267"/>
      <c r="S72" s="267"/>
      <c r="T72" s="267"/>
      <c r="U72" s="267"/>
      <c r="V72" s="267"/>
      <c r="W72" s="267"/>
      <c r="X72" s="222">
        <f t="shared" si="0"/>
        <v>0</v>
      </c>
    </row>
    <row r="73" spans="1:24" x14ac:dyDescent="0.25">
      <c r="A73" s="263"/>
      <c r="B73" s="263"/>
      <c r="C73" s="263"/>
      <c r="D73" s="263"/>
      <c r="E73" s="263"/>
      <c r="F73" s="263"/>
      <c r="G73" s="263"/>
      <c r="H73" s="263"/>
      <c r="I73" s="263"/>
      <c r="J73" s="263"/>
      <c r="K73" s="263"/>
      <c r="L73" s="267"/>
      <c r="M73" s="267"/>
      <c r="N73" s="267"/>
      <c r="O73" s="267"/>
      <c r="P73" s="267"/>
      <c r="Q73" s="267"/>
      <c r="R73" s="267"/>
      <c r="S73" s="267"/>
      <c r="T73" s="267"/>
      <c r="U73" s="267"/>
      <c r="V73" s="267"/>
      <c r="W73" s="267"/>
      <c r="X73" s="222">
        <f t="shared" si="0"/>
        <v>0</v>
      </c>
    </row>
    <row r="74" spans="1:24" x14ac:dyDescent="0.25">
      <c r="A74" s="263"/>
      <c r="B74" s="263"/>
      <c r="C74" s="263"/>
      <c r="D74" s="263"/>
      <c r="E74" s="263"/>
      <c r="F74" s="263"/>
      <c r="G74" s="263"/>
      <c r="H74" s="263"/>
      <c r="I74" s="263"/>
      <c r="J74" s="263"/>
      <c r="K74" s="263"/>
      <c r="L74" s="267"/>
      <c r="M74" s="267"/>
      <c r="N74" s="267"/>
      <c r="O74" s="267"/>
      <c r="P74" s="267"/>
      <c r="Q74" s="267"/>
      <c r="R74" s="267"/>
      <c r="S74" s="267"/>
      <c r="T74" s="267"/>
      <c r="U74" s="267"/>
      <c r="V74" s="267"/>
      <c r="W74" s="267"/>
      <c r="X74" s="222">
        <f t="shared" si="0"/>
        <v>0</v>
      </c>
    </row>
    <row r="75" spans="1:24" x14ac:dyDescent="0.25">
      <c r="A75" s="263"/>
      <c r="B75" s="263"/>
      <c r="C75" s="263"/>
      <c r="D75" s="263"/>
      <c r="E75" s="263"/>
      <c r="F75" s="263"/>
      <c r="G75" s="263"/>
      <c r="H75" s="263"/>
      <c r="I75" s="263"/>
      <c r="J75" s="263"/>
      <c r="K75" s="263"/>
      <c r="L75" s="267"/>
      <c r="M75" s="267"/>
      <c r="N75" s="267"/>
      <c r="O75" s="267"/>
      <c r="P75" s="267"/>
      <c r="Q75" s="267"/>
      <c r="R75" s="267"/>
      <c r="S75" s="267"/>
      <c r="T75" s="267"/>
      <c r="U75" s="267"/>
      <c r="V75" s="267"/>
      <c r="W75" s="267"/>
      <c r="X75" s="222">
        <f t="shared" si="0"/>
        <v>0</v>
      </c>
    </row>
    <row r="76" spans="1:24" x14ac:dyDescent="0.25">
      <c r="A76" s="263"/>
      <c r="B76" s="263"/>
      <c r="C76" s="263"/>
      <c r="D76" s="263"/>
      <c r="E76" s="263"/>
      <c r="F76" s="263"/>
      <c r="G76" s="263"/>
      <c r="H76" s="263"/>
      <c r="I76" s="263"/>
      <c r="J76" s="263"/>
      <c r="K76" s="263"/>
      <c r="L76" s="267"/>
      <c r="M76" s="267"/>
      <c r="N76" s="267"/>
      <c r="O76" s="267"/>
      <c r="P76" s="267"/>
      <c r="Q76" s="267"/>
      <c r="R76" s="267"/>
      <c r="S76" s="267"/>
      <c r="T76" s="267"/>
      <c r="U76" s="267"/>
      <c r="V76" s="267"/>
      <c r="W76" s="267"/>
      <c r="X76" s="222">
        <f t="shared" si="0"/>
        <v>0</v>
      </c>
    </row>
    <row r="77" spans="1:24" x14ac:dyDescent="0.25">
      <c r="A77" s="263"/>
      <c r="B77" s="263"/>
      <c r="C77" s="263"/>
      <c r="D77" s="263"/>
      <c r="E77" s="263"/>
      <c r="F77" s="263"/>
      <c r="G77" s="263"/>
      <c r="H77" s="263"/>
      <c r="I77" s="263"/>
      <c r="J77" s="263"/>
      <c r="K77" s="263"/>
      <c r="L77" s="267"/>
      <c r="M77" s="267"/>
      <c r="N77" s="267"/>
      <c r="O77" s="267"/>
      <c r="P77" s="267"/>
      <c r="Q77" s="267"/>
      <c r="R77" s="267"/>
      <c r="S77" s="267"/>
      <c r="T77" s="267"/>
      <c r="U77" s="267"/>
      <c r="V77" s="267"/>
      <c r="W77" s="267"/>
      <c r="X77" s="222">
        <f t="shared" si="0"/>
        <v>0</v>
      </c>
    </row>
    <row r="78" spans="1:24" x14ac:dyDescent="0.25">
      <c r="A78" s="263"/>
      <c r="B78" s="263"/>
      <c r="C78" s="263"/>
      <c r="D78" s="263"/>
      <c r="E78" s="263"/>
      <c r="F78" s="263"/>
      <c r="G78" s="263"/>
      <c r="H78" s="263"/>
      <c r="I78" s="263"/>
      <c r="J78" s="263"/>
      <c r="K78" s="263"/>
      <c r="L78" s="267"/>
      <c r="M78" s="267"/>
      <c r="N78" s="267"/>
      <c r="O78" s="267"/>
      <c r="P78" s="267"/>
      <c r="Q78" s="267"/>
      <c r="R78" s="267"/>
      <c r="S78" s="267"/>
      <c r="T78" s="267"/>
      <c r="U78" s="267"/>
      <c r="V78" s="267"/>
      <c r="W78" s="267"/>
      <c r="X78" s="222">
        <f t="shared" si="0"/>
        <v>0</v>
      </c>
    </row>
    <row r="79" spans="1:24" x14ac:dyDescent="0.25">
      <c r="A79" s="263"/>
      <c r="B79" s="263"/>
      <c r="C79" s="263"/>
      <c r="D79" s="263"/>
      <c r="E79" s="263"/>
      <c r="F79" s="263"/>
      <c r="G79" s="263"/>
      <c r="H79" s="263"/>
      <c r="I79" s="263"/>
      <c r="J79" s="263"/>
      <c r="K79" s="263"/>
      <c r="L79" s="267"/>
      <c r="M79" s="267"/>
      <c r="N79" s="267"/>
      <c r="O79" s="267"/>
      <c r="P79" s="267"/>
      <c r="Q79" s="267"/>
      <c r="R79" s="267"/>
      <c r="S79" s="267"/>
      <c r="T79" s="267"/>
      <c r="U79" s="267"/>
      <c r="V79" s="267"/>
      <c r="W79" s="267"/>
      <c r="X79" s="222">
        <f t="shared" si="0"/>
        <v>0</v>
      </c>
    </row>
    <row r="80" spans="1:24" x14ac:dyDescent="0.25">
      <c r="A80" s="263"/>
      <c r="B80" s="263"/>
      <c r="C80" s="263"/>
      <c r="D80" s="263"/>
      <c r="E80" s="263"/>
      <c r="F80" s="263"/>
      <c r="G80" s="263"/>
      <c r="H80" s="263"/>
      <c r="I80" s="263"/>
      <c r="J80" s="263"/>
      <c r="K80" s="263"/>
      <c r="L80" s="267"/>
      <c r="M80" s="267"/>
      <c r="N80" s="267"/>
      <c r="O80" s="267"/>
      <c r="P80" s="267"/>
      <c r="Q80" s="267"/>
      <c r="R80" s="267"/>
      <c r="S80" s="267"/>
      <c r="T80" s="267"/>
      <c r="U80" s="267"/>
      <c r="V80" s="267"/>
      <c r="W80" s="267"/>
      <c r="X80" s="222">
        <f t="shared" si="0"/>
        <v>0</v>
      </c>
    </row>
    <row r="81" spans="1:24" x14ac:dyDescent="0.25">
      <c r="A81" s="263"/>
      <c r="B81" s="263"/>
      <c r="C81" s="263"/>
      <c r="D81" s="263"/>
      <c r="E81" s="263"/>
      <c r="F81" s="263"/>
      <c r="G81" s="263"/>
      <c r="H81" s="263"/>
      <c r="I81" s="263"/>
      <c r="J81" s="263"/>
      <c r="K81" s="263"/>
      <c r="L81" s="267"/>
      <c r="M81" s="267"/>
      <c r="N81" s="267"/>
      <c r="O81" s="267"/>
      <c r="P81" s="267"/>
      <c r="Q81" s="267"/>
      <c r="R81" s="267"/>
      <c r="S81" s="267"/>
      <c r="T81" s="267"/>
      <c r="U81" s="267"/>
      <c r="V81" s="267"/>
      <c r="W81" s="267"/>
      <c r="X81" s="222">
        <f t="shared" si="0"/>
        <v>0</v>
      </c>
    </row>
    <row r="82" spans="1:24" x14ac:dyDescent="0.25">
      <c r="A82" s="263"/>
      <c r="B82" s="263"/>
      <c r="C82" s="263"/>
      <c r="D82" s="263"/>
      <c r="E82" s="263"/>
      <c r="F82" s="263"/>
      <c r="G82" s="263"/>
      <c r="H82" s="263"/>
      <c r="I82" s="263"/>
      <c r="J82" s="263"/>
      <c r="K82" s="263"/>
      <c r="L82" s="267"/>
      <c r="M82" s="267"/>
      <c r="N82" s="267"/>
      <c r="O82" s="267"/>
      <c r="P82" s="267"/>
      <c r="Q82" s="267"/>
      <c r="R82" s="267"/>
      <c r="S82" s="267"/>
      <c r="T82" s="267"/>
      <c r="U82" s="267"/>
      <c r="V82" s="267"/>
      <c r="W82" s="267"/>
      <c r="X82" s="222">
        <f t="shared" si="0"/>
        <v>0</v>
      </c>
    </row>
    <row r="83" spans="1:24" x14ac:dyDescent="0.25">
      <c r="A83" s="263"/>
      <c r="B83" s="263"/>
      <c r="C83" s="263"/>
      <c r="D83" s="263"/>
      <c r="E83" s="263"/>
      <c r="F83" s="263"/>
      <c r="G83" s="263"/>
      <c r="H83" s="263"/>
      <c r="I83" s="263"/>
      <c r="J83" s="263"/>
      <c r="K83" s="263"/>
      <c r="L83" s="267"/>
      <c r="M83" s="267"/>
      <c r="N83" s="267"/>
      <c r="O83" s="267"/>
      <c r="P83" s="267"/>
      <c r="Q83" s="267"/>
      <c r="R83" s="267"/>
      <c r="S83" s="267"/>
      <c r="T83" s="267"/>
      <c r="U83" s="267"/>
      <c r="V83" s="267"/>
      <c r="W83" s="267"/>
      <c r="X83" s="222">
        <f t="shared" si="0"/>
        <v>0</v>
      </c>
    </row>
    <row r="84" spans="1:24" x14ac:dyDescent="0.25">
      <c r="A84" s="263"/>
      <c r="B84" s="263"/>
      <c r="C84" s="263"/>
      <c r="D84" s="263"/>
      <c r="E84" s="263"/>
      <c r="F84" s="263"/>
      <c r="G84" s="263"/>
      <c r="H84" s="263"/>
      <c r="I84" s="263"/>
      <c r="J84" s="263"/>
      <c r="K84" s="263"/>
      <c r="L84" s="267"/>
      <c r="M84" s="267"/>
      <c r="N84" s="267"/>
      <c r="O84" s="267"/>
      <c r="P84" s="267"/>
      <c r="Q84" s="267"/>
      <c r="R84" s="267"/>
      <c r="S84" s="267"/>
      <c r="T84" s="267"/>
      <c r="U84" s="267"/>
      <c r="V84" s="267"/>
      <c r="W84" s="267"/>
      <c r="X84" s="222">
        <f t="shared" ref="X84:X147" si="1">SUM(L84:W84)</f>
        <v>0</v>
      </c>
    </row>
    <row r="85" spans="1:24" x14ac:dyDescent="0.25">
      <c r="A85" s="263"/>
      <c r="B85" s="263"/>
      <c r="C85" s="263"/>
      <c r="D85" s="263"/>
      <c r="E85" s="263"/>
      <c r="F85" s="263"/>
      <c r="G85" s="263"/>
      <c r="H85" s="263"/>
      <c r="I85" s="263"/>
      <c r="J85" s="263"/>
      <c r="K85" s="263"/>
      <c r="L85" s="267"/>
      <c r="M85" s="267"/>
      <c r="N85" s="267"/>
      <c r="O85" s="267"/>
      <c r="P85" s="267"/>
      <c r="Q85" s="267"/>
      <c r="R85" s="267"/>
      <c r="S85" s="267"/>
      <c r="T85" s="267"/>
      <c r="U85" s="267"/>
      <c r="V85" s="267"/>
      <c r="W85" s="267"/>
      <c r="X85" s="222">
        <f t="shared" si="1"/>
        <v>0</v>
      </c>
    </row>
    <row r="86" spans="1:24" x14ac:dyDescent="0.25">
      <c r="A86" s="263"/>
      <c r="B86" s="263"/>
      <c r="C86" s="263"/>
      <c r="D86" s="263"/>
      <c r="E86" s="263"/>
      <c r="F86" s="263"/>
      <c r="G86" s="263"/>
      <c r="H86" s="263"/>
      <c r="I86" s="263"/>
      <c r="J86" s="263"/>
      <c r="K86" s="263"/>
      <c r="L86" s="267"/>
      <c r="M86" s="267"/>
      <c r="N86" s="267"/>
      <c r="O86" s="267"/>
      <c r="P86" s="267"/>
      <c r="Q86" s="267"/>
      <c r="R86" s="267"/>
      <c r="S86" s="267"/>
      <c r="T86" s="267"/>
      <c r="U86" s="267"/>
      <c r="V86" s="267"/>
      <c r="W86" s="267"/>
      <c r="X86" s="222">
        <f t="shared" si="1"/>
        <v>0</v>
      </c>
    </row>
    <row r="87" spans="1:24" x14ac:dyDescent="0.25">
      <c r="A87" s="263"/>
      <c r="B87" s="263"/>
      <c r="C87" s="263"/>
      <c r="D87" s="263"/>
      <c r="E87" s="263"/>
      <c r="F87" s="263"/>
      <c r="G87" s="263"/>
      <c r="H87" s="263"/>
      <c r="I87" s="263"/>
      <c r="J87" s="263"/>
      <c r="K87" s="263"/>
      <c r="L87" s="267"/>
      <c r="M87" s="267"/>
      <c r="N87" s="267"/>
      <c r="O87" s="267"/>
      <c r="P87" s="267"/>
      <c r="Q87" s="267"/>
      <c r="R87" s="267"/>
      <c r="S87" s="267"/>
      <c r="T87" s="267"/>
      <c r="U87" s="267"/>
      <c r="V87" s="267"/>
      <c r="W87" s="267"/>
      <c r="X87" s="222">
        <f t="shared" si="1"/>
        <v>0</v>
      </c>
    </row>
    <row r="88" spans="1:24" x14ac:dyDescent="0.25">
      <c r="A88" s="263"/>
      <c r="B88" s="263"/>
      <c r="C88" s="263"/>
      <c r="D88" s="263"/>
      <c r="E88" s="263"/>
      <c r="F88" s="263"/>
      <c r="G88" s="263"/>
      <c r="H88" s="263"/>
      <c r="I88" s="263"/>
      <c r="J88" s="263"/>
      <c r="K88" s="263"/>
      <c r="L88" s="267"/>
      <c r="M88" s="267"/>
      <c r="N88" s="267"/>
      <c r="O88" s="267"/>
      <c r="P88" s="267"/>
      <c r="Q88" s="267"/>
      <c r="R88" s="267"/>
      <c r="S88" s="267"/>
      <c r="T88" s="267"/>
      <c r="U88" s="267"/>
      <c r="V88" s="267"/>
      <c r="W88" s="267"/>
      <c r="X88" s="222">
        <f t="shared" si="1"/>
        <v>0</v>
      </c>
    </row>
    <row r="89" spans="1:24" x14ac:dyDescent="0.25">
      <c r="A89" s="263"/>
      <c r="B89" s="263"/>
      <c r="C89" s="263"/>
      <c r="D89" s="263"/>
      <c r="E89" s="263"/>
      <c r="F89" s="263"/>
      <c r="G89" s="263"/>
      <c r="H89" s="263"/>
      <c r="I89" s="263"/>
      <c r="J89" s="263"/>
      <c r="K89" s="263"/>
      <c r="L89" s="267"/>
      <c r="M89" s="267"/>
      <c r="N89" s="267"/>
      <c r="O89" s="267"/>
      <c r="P89" s="267"/>
      <c r="Q89" s="267"/>
      <c r="R89" s="267"/>
      <c r="S89" s="267"/>
      <c r="T89" s="267"/>
      <c r="U89" s="267"/>
      <c r="V89" s="267"/>
      <c r="W89" s="267"/>
      <c r="X89" s="222">
        <f t="shared" si="1"/>
        <v>0</v>
      </c>
    </row>
    <row r="90" spans="1:24" x14ac:dyDescent="0.25">
      <c r="A90" s="263"/>
      <c r="B90" s="263"/>
      <c r="C90" s="263"/>
      <c r="D90" s="263"/>
      <c r="E90" s="263"/>
      <c r="F90" s="263"/>
      <c r="G90" s="263"/>
      <c r="H90" s="263"/>
      <c r="I90" s="263"/>
      <c r="J90" s="263"/>
      <c r="K90" s="263"/>
      <c r="L90" s="267"/>
      <c r="M90" s="267"/>
      <c r="N90" s="267"/>
      <c r="O90" s="267"/>
      <c r="P90" s="267"/>
      <c r="Q90" s="267"/>
      <c r="R90" s="267"/>
      <c r="S90" s="267"/>
      <c r="T90" s="267"/>
      <c r="U90" s="267"/>
      <c r="V90" s="267"/>
      <c r="W90" s="267"/>
      <c r="X90" s="222">
        <f t="shared" si="1"/>
        <v>0</v>
      </c>
    </row>
    <row r="91" spans="1:24" x14ac:dyDescent="0.25">
      <c r="A91" s="263"/>
      <c r="B91" s="263"/>
      <c r="C91" s="263"/>
      <c r="D91" s="263"/>
      <c r="E91" s="263"/>
      <c r="F91" s="263"/>
      <c r="G91" s="263"/>
      <c r="H91" s="263"/>
      <c r="I91" s="263"/>
      <c r="J91" s="263"/>
      <c r="K91" s="263"/>
      <c r="L91" s="267"/>
      <c r="M91" s="267"/>
      <c r="N91" s="267"/>
      <c r="O91" s="267"/>
      <c r="P91" s="267"/>
      <c r="Q91" s="267"/>
      <c r="R91" s="267"/>
      <c r="S91" s="267"/>
      <c r="T91" s="267"/>
      <c r="U91" s="267"/>
      <c r="V91" s="267"/>
      <c r="W91" s="267"/>
      <c r="X91" s="222">
        <f t="shared" si="1"/>
        <v>0</v>
      </c>
    </row>
    <row r="92" spans="1:24" x14ac:dyDescent="0.25">
      <c r="A92" s="263"/>
      <c r="B92" s="263"/>
      <c r="C92" s="263"/>
      <c r="D92" s="263"/>
      <c r="E92" s="263"/>
      <c r="F92" s="263"/>
      <c r="G92" s="263"/>
      <c r="H92" s="263"/>
      <c r="I92" s="263"/>
      <c r="J92" s="263"/>
      <c r="K92" s="263"/>
      <c r="L92" s="267"/>
      <c r="M92" s="267"/>
      <c r="N92" s="267"/>
      <c r="O92" s="267"/>
      <c r="P92" s="267"/>
      <c r="Q92" s="267"/>
      <c r="R92" s="267"/>
      <c r="S92" s="267"/>
      <c r="T92" s="267"/>
      <c r="U92" s="267"/>
      <c r="V92" s="267"/>
      <c r="W92" s="267"/>
      <c r="X92" s="222">
        <f t="shared" si="1"/>
        <v>0</v>
      </c>
    </row>
    <row r="93" spans="1:24" x14ac:dyDescent="0.25">
      <c r="A93" s="263"/>
      <c r="B93" s="263"/>
      <c r="C93" s="263"/>
      <c r="D93" s="263"/>
      <c r="E93" s="263"/>
      <c r="F93" s="263"/>
      <c r="G93" s="263"/>
      <c r="H93" s="263"/>
      <c r="I93" s="263"/>
      <c r="J93" s="263"/>
      <c r="K93" s="263"/>
      <c r="L93" s="267"/>
      <c r="M93" s="267"/>
      <c r="N93" s="267"/>
      <c r="O93" s="267"/>
      <c r="P93" s="267"/>
      <c r="Q93" s="267"/>
      <c r="R93" s="267"/>
      <c r="S93" s="267"/>
      <c r="T93" s="267"/>
      <c r="U93" s="267"/>
      <c r="V93" s="267"/>
      <c r="W93" s="267"/>
      <c r="X93" s="222">
        <f t="shared" si="1"/>
        <v>0</v>
      </c>
    </row>
    <row r="94" spans="1:24" x14ac:dyDescent="0.25">
      <c r="A94" s="263"/>
      <c r="B94" s="263"/>
      <c r="C94" s="263"/>
      <c r="D94" s="263"/>
      <c r="E94" s="263"/>
      <c r="F94" s="263"/>
      <c r="G94" s="263"/>
      <c r="H94" s="263"/>
      <c r="I94" s="263"/>
      <c r="J94" s="263"/>
      <c r="K94" s="263"/>
      <c r="L94" s="267"/>
      <c r="M94" s="267"/>
      <c r="N94" s="267"/>
      <c r="O94" s="267"/>
      <c r="P94" s="267"/>
      <c r="Q94" s="267"/>
      <c r="R94" s="267"/>
      <c r="S94" s="267"/>
      <c r="T94" s="267"/>
      <c r="U94" s="267"/>
      <c r="V94" s="267"/>
      <c r="W94" s="267"/>
      <c r="X94" s="222">
        <f t="shared" si="1"/>
        <v>0</v>
      </c>
    </row>
    <row r="95" spans="1:24" x14ac:dyDescent="0.25">
      <c r="A95" s="263"/>
      <c r="B95" s="263"/>
      <c r="C95" s="263"/>
      <c r="D95" s="263"/>
      <c r="E95" s="263"/>
      <c r="F95" s="263"/>
      <c r="G95" s="263"/>
      <c r="H95" s="263"/>
      <c r="I95" s="263"/>
      <c r="J95" s="263"/>
      <c r="K95" s="263"/>
      <c r="L95" s="267"/>
      <c r="M95" s="267"/>
      <c r="N95" s="267"/>
      <c r="O95" s="267"/>
      <c r="P95" s="267"/>
      <c r="Q95" s="267"/>
      <c r="R95" s="267"/>
      <c r="S95" s="267"/>
      <c r="T95" s="267"/>
      <c r="U95" s="267"/>
      <c r="V95" s="267"/>
      <c r="W95" s="267"/>
      <c r="X95" s="222">
        <f t="shared" si="1"/>
        <v>0</v>
      </c>
    </row>
    <row r="96" spans="1:24" x14ac:dyDescent="0.25">
      <c r="A96" s="263"/>
      <c r="B96" s="263"/>
      <c r="C96" s="263"/>
      <c r="D96" s="263"/>
      <c r="E96" s="263"/>
      <c r="F96" s="263"/>
      <c r="G96" s="263"/>
      <c r="H96" s="263"/>
      <c r="I96" s="263"/>
      <c r="J96" s="263"/>
      <c r="K96" s="263"/>
      <c r="L96" s="267"/>
      <c r="M96" s="267"/>
      <c r="N96" s="267"/>
      <c r="O96" s="267"/>
      <c r="P96" s="267"/>
      <c r="Q96" s="267"/>
      <c r="R96" s="267"/>
      <c r="S96" s="267"/>
      <c r="T96" s="267"/>
      <c r="U96" s="267"/>
      <c r="V96" s="267"/>
      <c r="W96" s="267"/>
      <c r="X96" s="222">
        <f t="shared" si="1"/>
        <v>0</v>
      </c>
    </row>
    <row r="97" spans="1:24" x14ac:dyDescent="0.25">
      <c r="A97" s="263"/>
      <c r="B97" s="263"/>
      <c r="C97" s="263"/>
      <c r="D97" s="263"/>
      <c r="E97" s="263"/>
      <c r="F97" s="263"/>
      <c r="G97" s="263"/>
      <c r="H97" s="263"/>
      <c r="I97" s="263"/>
      <c r="J97" s="263"/>
      <c r="K97" s="263"/>
      <c r="L97" s="267"/>
      <c r="M97" s="267"/>
      <c r="N97" s="267"/>
      <c r="O97" s="267"/>
      <c r="P97" s="267"/>
      <c r="Q97" s="267"/>
      <c r="R97" s="267"/>
      <c r="S97" s="267"/>
      <c r="T97" s="267"/>
      <c r="U97" s="267"/>
      <c r="V97" s="267"/>
      <c r="W97" s="267"/>
      <c r="X97" s="222">
        <f t="shared" si="1"/>
        <v>0</v>
      </c>
    </row>
    <row r="98" spans="1:24" x14ac:dyDescent="0.25">
      <c r="A98" s="263"/>
      <c r="B98" s="263"/>
      <c r="C98" s="263"/>
      <c r="D98" s="263"/>
      <c r="E98" s="263"/>
      <c r="F98" s="263"/>
      <c r="G98" s="263"/>
      <c r="H98" s="263"/>
      <c r="I98" s="263"/>
      <c r="J98" s="263"/>
      <c r="K98" s="263"/>
      <c r="L98" s="267"/>
      <c r="M98" s="267"/>
      <c r="N98" s="267"/>
      <c r="O98" s="267"/>
      <c r="P98" s="267"/>
      <c r="Q98" s="267"/>
      <c r="R98" s="267"/>
      <c r="S98" s="267"/>
      <c r="T98" s="267"/>
      <c r="U98" s="267"/>
      <c r="V98" s="267"/>
      <c r="W98" s="267"/>
      <c r="X98" s="222">
        <f t="shared" si="1"/>
        <v>0</v>
      </c>
    </row>
    <row r="99" spans="1:24" x14ac:dyDescent="0.25">
      <c r="A99" s="263"/>
      <c r="B99" s="263"/>
      <c r="C99" s="263"/>
      <c r="D99" s="263"/>
      <c r="E99" s="263"/>
      <c r="F99" s="263"/>
      <c r="G99" s="263"/>
      <c r="H99" s="263"/>
      <c r="I99" s="263"/>
      <c r="J99" s="263"/>
      <c r="K99" s="263"/>
      <c r="L99" s="267"/>
      <c r="M99" s="267"/>
      <c r="N99" s="267"/>
      <c r="O99" s="267"/>
      <c r="P99" s="267"/>
      <c r="Q99" s="267"/>
      <c r="R99" s="267"/>
      <c r="S99" s="267"/>
      <c r="T99" s="267"/>
      <c r="U99" s="267"/>
      <c r="V99" s="267"/>
      <c r="W99" s="267"/>
      <c r="X99" s="222">
        <f t="shared" si="1"/>
        <v>0</v>
      </c>
    </row>
    <row r="100" spans="1:24" x14ac:dyDescent="0.25">
      <c r="A100" s="263"/>
      <c r="B100" s="263"/>
      <c r="C100" s="263"/>
      <c r="D100" s="263"/>
      <c r="E100" s="263"/>
      <c r="F100" s="263"/>
      <c r="G100" s="263"/>
      <c r="H100" s="263"/>
      <c r="I100" s="263"/>
      <c r="J100" s="263"/>
      <c r="K100" s="263"/>
      <c r="L100" s="267"/>
      <c r="M100" s="267"/>
      <c r="N100" s="267"/>
      <c r="O100" s="267"/>
      <c r="P100" s="267"/>
      <c r="Q100" s="267"/>
      <c r="R100" s="267"/>
      <c r="S100" s="267"/>
      <c r="T100" s="267"/>
      <c r="U100" s="267"/>
      <c r="V100" s="267"/>
      <c r="W100" s="267"/>
      <c r="X100" s="222">
        <f t="shared" si="1"/>
        <v>0</v>
      </c>
    </row>
    <row r="101" spans="1:24" x14ac:dyDescent="0.25">
      <c r="A101" s="263"/>
      <c r="B101" s="263"/>
      <c r="C101" s="263"/>
      <c r="D101" s="263"/>
      <c r="E101" s="263"/>
      <c r="F101" s="263"/>
      <c r="G101" s="263"/>
      <c r="H101" s="263"/>
      <c r="I101" s="263"/>
      <c r="J101" s="263"/>
      <c r="K101" s="263"/>
      <c r="L101" s="267"/>
      <c r="M101" s="267"/>
      <c r="N101" s="267"/>
      <c r="O101" s="267"/>
      <c r="P101" s="267"/>
      <c r="Q101" s="267"/>
      <c r="R101" s="267"/>
      <c r="S101" s="267"/>
      <c r="T101" s="267"/>
      <c r="U101" s="267"/>
      <c r="V101" s="267"/>
      <c r="W101" s="267"/>
      <c r="X101" s="222">
        <f t="shared" si="1"/>
        <v>0</v>
      </c>
    </row>
    <row r="102" spans="1:24" x14ac:dyDescent="0.25">
      <c r="A102" s="263"/>
      <c r="B102" s="263"/>
      <c r="C102" s="263"/>
      <c r="D102" s="263"/>
      <c r="E102" s="263"/>
      <c r="F102" s="263"/>
      <c r="G102" s="263"/>
      <c r="H102" s="263"/>
      <c r="I102" s="263"/>
      <c r="J102" s="263"/>
      <c r="K102" s="263"/>
      <c r="L102" s="267"/>
      <c r="M102" s="267"/>
      <c r="N102" s="267"/>
      <c r="O102" s="267"/>
      <c r="P102" s="267"/>
      <c r="Q102" s="267"/>
      <c r="R102" s="267"/>
      <c r="S102" s="267"/>
      <c r="T102" s="267"/>
      <c r="U102" s="267"/>
      <c r="V102" s="267"/>
      <c r="W102" s="267"/>
      <c r="X102" s="222">
        <f t="shared" si="1"/>
        <v>0</v>
      </c>
    </row>
    <row r="103" spans="1:24" x14ac:dyDescent="0.25">
      <c r="A103" s="263"/>
      <c r="B103" s="263"/>
      <c r="C103" s="263"/>
      <c r="D103" s="263"/>
      <c r="E103" s="263"/>
      <c r="F103" s="263"/>
      <c r="G103" s="263"/>
      <c r="H103" s="263"/>
      <c r="I103" s="263"/>
      <c r="J103" s="263"/>
      <c r="K103" s="263"/>
      <c r="L103" s="267"/>
      <c r="M103" s="267"/>
      <c r="N103" s="267"/>
      <c r="O103" s="267"/>
      <c r="P103" s="267"/>
      <c r="Q103" s="267"/>
      <c r="R103" s="267"/>
      <c r="S103" s="267"/>
      <c r="T103" s="267"/>
      <c r="U103" s="267"/>
      <c r="V103" s="267"/>
      <c r="W103" s="267"/>
      <c r="X103" s="222">
        <f t="shared" si="1"/>
        <v>0</v>
      </c>
    </row>
    <row r="104" spans="1:24" x14ac:dyDescent="0.25">
      <c r="A104" s="263"/>
      <c r="B104" s="263"/>
      <c r="C104" s="263"/>
      <c r="D104" s="263"/>
      <c r="E104" s="263"/>
      <c r="F104" s="263"/>
      <c r="G104" s="263"/>
      <c r="H104" s="263"/>
      <c r="I104" s="263"/>
      <c r="J104" s="263"/>
      <c r="K104" s="263"/>
      <c r="L104" s="267"/>
      <c r="M104" s="267"/>
      <c r="N104" s="267"/>
      <c r="O104" s="267"/>
      <c r="P104" s="267"/>
      <c r="Q104" s="267"/>
      <c r="R104" s="267"/>
      <c r="S104" s="267"/>
      <c r="T104" s="267"/>
      <c r="U104" s="267"/>
      <c r="V104" s="267"/>
      <c r="W104" s="267"/>
      <c r="X104" s="222">
        <f t="shared" si="1"/>
        <v>0</v>
      </c>
    </row>
    <row r="105" spans="1:24" x14ac:dyDescent="0.25">
      <c r="A105" s="263"/>
      <c r="B105" s="263"/>
      <c r="C105" s="263"/>
      <c r="D105" s="263"/>
      <c r="E105" s="263"/>
      <c r="F105" s="263"/>
      <c r="G105" s="263"/>
      <c r="H105" s="263"/>
      <c r="I105" s="263"/>
      <c r="J105" s="263"/>
      <c r="K105" s="263"/>
      <c r="L105" s="267"/>
      <c r="M105" s="267"/>
      <c r="N105" s="267"/>
      <c r="O105" s="267"/>
      <c r="P105" s="267"/>
      <c r="Q105" s="267"/>
      <c r="R105" s="267"/>
      <c r="S105" s="267"/>
      <c r="T105" s="267"/>
      <c r="U105" s="267"/>
      <c r="V105" s="267"/>
      <c r="W105" s="267"/>
      <c r="X105" s="222">
        <f t="shared" si="1"/>
        <v>0</v>
      </c>
    </row>
    <row r="106" spans="1:24" x14ac:dyDescent="0.25">
      <c r="A106" s="263"/>
      <c r="B106" s="263"/>
      <c r="C106" s="263"/>
      <c r="D106" s="263"/>
      <c r="E106" s="263"/>
      <c r="F106" s="263"/>
      <c r="G106" s="263"/>
      <c r="H106" s="263"/>
      <c r="I106" s="263"/>
      <c r="J106" s="263"/>
      <c r="K106" s="263"/>
      <c r="L106" s="267"/>
      <c r="M106" s="267"/>
      <c r="N106" s="267"/>
      <c r="O106" s="267"/>
      <c r="P106" s="267"/>
      <c r="Q106" s="267"/>
      <c r="R106" s="267"/>
      <c r="S106" s="267"/>
      <c r="T106" s="267"/>
      <c r="U106" s="267"/>
      <c r="V106" s="267"/>
      <c r="W106" s="267"/>
      <c r="X106" s="222">
        <f t="shared" si="1"/>
        <v>0</v>
      </c>
    </row>
    <row r="107" spans="1:24" x14ac:dyDescent="0.25">
      <c r="A107" s="263"/>
      <c r="B107" s="263"/>
      <c r="C107" s="263"/>
      <c r="D107" s="263"/>
      <c r="E107" s="263"/>
      <c r="F107" s="263"/>
      <c r="G107" s="263"/>
      <c r="H107" s="263"/>
      <c r="I107" s="263"/>
      <c r="J107" s="263"/>
      <c r="K107" s="263"/>
      <c r="L107" s="267"/>
      <c r="M107" s="267"/>
      <c r="N107" s="267"/>
      <c r="O107" s="267"/>
      <c r="P107" s="267"/>
      <c r="Q107" s="267"/>
      <c r="R107" s="267"/>
      <c r="S107" s="267"/>
      <c r="T107" s="267"/>
      <c r="U107" s="267"/>
      <c r="V107" s="267"/>
      <c r="W107" s="267"/>
      <c r="X107" s="222">
        <f t="shared" si="1"/>
        <v>0</v>
      </c>
    </row>
    <row r="108" spans="1:24" x14ac:dyDescent="0.25">
      <c r="A108" s="263"/>
      <c r="B108" s="263"/>
      <c r="C108" s="263"/>
      <c r="D108" s="263"/>
      <c r="E108" s="263"/>
      <c r="F108" s="263"/>
      <c r="G108" s="263"/>
      <c r="H108" s="263"/>
      <c r="I108" s="263"/>
      <c r="J108" s="263"/>
      <c r="K108" s="263"/>
      <c r="L108" s="267"/>
      <c r="M108" s="267"/>
      <c r="N108" s="267"/>
      <c r="O108" s="267"/>
      <c r="P108" s="267"/>
      <c r="Q108" s="267"/>
      <c r="R108" s="267"/>
      <c r="S108" s="267"/>
      <c r="T108" s="267"/>
      <c r="U108" s="267"/>
      <c r="V108" s="267"/>
      <c r="W108" s="267"/>
      <c r="X108" s="222">
        <f t="shared" si="1"/>
        <v>0</v>
      </c>
    </row>
    <row r="109" spans="1:24" x14ac:dyDescent="0.25">
      <c r="A109" s="263"/>
      <c r="B109" s="263"/>
      <c r="C109" s="263"/>
      <c r="D109" s="263"/>
      <c r="E109" s="263"/>
      <c r="F109" s="263"/>
      <c r="G109" s="263"/>
      <c r="H109" s="263"/>
      <c r="I109" s="263"/>
      <c r="J109" s="263"/>
      <c r="K109" s="263"/>
      <c r="L109" s="267"/>
      <c r="M109" s="267"/>
      <c r="N109" s="267"/>
      <c r="O109" s="267"/>
      <c r="P109" s="267"/>
      <c r="Q109" s="267"/>
      <c r="R109" s="267"/>
      <c r="S109" s="267"/>
      <c r="T109" s="267"/>
      <c r="U109" s="267"/>
      <c r="V109" s="267"/>
      <c r="W109" s="267"/>
      <c r="X109" s="222">
        <f t="shared" si="1"/>
        <v>0</v>
      </c>
    </row>
    <row r="110" spans="1:24" x14ac:dyDescent="0.25">
      <c r="A110" s="263"/>
      <c r="B110" s="263"/>
      <c r="C110" s="263"/>
      <c r="D110" s="263"/>
      <c r="E110" s="263"/>
      <c r="F110" s="263"/>
      <c r="G110" s="263"/>
      <c r="H110" s="263"/>
      <c r="I110" s="263"/>
      <c r="J110" s="263"/>
      <c r="K110" s="263"/>
      <c r="L110" s="267"/>
      <c r="M110" s="267"/>
      <c r="N110" s="267"/>
      <c r="O110" s="267"/>
      <c r="P110" s="267"/>
      <c r="Q110" s="267"/>
      <c r="R110" s="267"/>
      <c r="S110" s="267"/>
      <c r="T110" s="267"/>
      <c r="U110" s="267"/>
      <c r="V110" s="267"/>
      <c r="W110" s="267"/>
      <c r="X110" s="222">
        <f t="shared" si="1"/>
        <v>0</v>
      </c>
    </row>
    <row r="111" spans="1:24" x14ac:dyDescent="0.25">
      <c r="A111" s="263"/>
      <c r="B111" s="263"/>
      <c r="C111" s="263"/>
      <c r="D111" s="263"/>
      <c r="E111" s="263"/>
      <c r="F111" s="263"/>
      <c r="G111" s="263"/>
      <c r="H111" s="263"/>
      <c r="I111" s="263"/>
      <c r="J111" s="263"/>
      <c r="K111" s="263"/>
      <c r="L111" s="267"/>
      <c r="M111" s="267"/>
      <c r="N111" s="267"/>
      <c r="O111" s="267"/>
      <c r="P111" s="267"/>
      <c r="Q111" s="267"/>
      <c r="R111" s="267"/>
      <c r="S111" s="267"/>
      <c r="T111" s="267"/>
      <c r="U111" s="267"/>
      <c r="V111" s="267"/>
      <c r="W111" s="267"/>
      <c r="X111" s="222">
        <f t="shared" si="1"/>
        <v>0</v>
      </c>
    </row>
    <row r="112" spans="1:24" x14ac:dyDescent="0.25">
      <c r="A112" s="263"/>
      <c r="B112" s="263"/>
      <c r="C112" s="263"/>
      <c r="D112" s="263"/>
      <c r="E112" s="263"/>
      <c r="F112" s="263"/>
      <c r="G112" s="263"/>
      <c r="H112" s="263"/>
      <c r="I112" s="263"/>
      <c r="J112" s="263"/>
      <c r="K112" s="263"/>
      <c r="L112" s="267"/>
      <c r="M112" s="267"/>
      <c r="N112" s="267"/>
      <c r="O112" s="267"/>
      <c r="P112" s="267"/>
      <c r="Q112" s="267"/>
      <c r="R112" s="267"/>
      <c r="S112" s="267"/>
      <c r="T112" s="267"/>
      <c r="U112" s="267"/>
      <c r="V112" s="267"/>
      <c r="W112" s="267"/>
      <c r="X112" s="222">
        <f t="shared" si="1"/>
        <v>0</v>
      </c>
    </row>
    <row r="113" spans="1:24" x14ac:dyDescent="0.25">
      <c r="A113" s="263"/>
      <c r="B113" s="263"/>
      <c r="C113" s="263"/>
      <c r="D113" s="263"/>
      <c r="E113" s="263"/>
      <c r="F113" s="263"/>
      <c r="G113" s="263"/>
      <c r="H113" s="263"/>
      <c r="I113" s="263"/>
      <c r="J113" s="263"/>
      <c r="K113" s="263"/>
      <c r="L113" s="267"/>
      <c r="M113" s="267"/>
      <c r="N113" s="267"/>
      <c r="O113" s="267"/>
      <c r="P113" s="267"/>
      <c r="Q113" s="267"/>
      <c r="R113" s="267"/>
      <c r="S113" s="267"/>
      <c r="T113" s="267"/>
      <c r="U113" s="267"/>
      <c r="V113" s="267"/>
      <c r="W113" s="267"/>
      <c r="X113" s="222">
        <f t="shared" si="1"/>
        <v>0</v>
      </c>
    </row>
    <row r="114" spans="1:24" x14ac:dyDescent="0.25">
      <c r="A114" s="263"/>
      <c r="B114" s="263"/>
      <c r="C114" s="263"/>
      <c r="D114" s="263"/>
      <c r="E114" s="263"/>
      <c r="F114" s="263"/>
      <c r="G114" s="263"/>
      <c r="H114" s="263"/>
      <c r="I114" s="263"/>
      <c r="J114" s="263"/>
      <c r="K114" s="263"/>
      <c r="L114" s="267"/>
      <c r="M114" s="267"/>
      <c r="N114" s="267"/>
      <c r="O114" s="267"/>
      <c r="P114" s="267"/>
      <c r="Q114" s="267"/>
      <c r="R114" s="267"/>
      <c r="S114" s="267"/>
      <c r="T114" s="267"/>
      <c r="U114" s="267"/>
      <c r="V114" s="267"/>
      <c r="W114" s="267"/>
      <c r="X114" s="222">
        <f t="shared" si="1"/>
        <v>0</v>
      </c>
    </row>
    <row r="115" spans="1:24" x14ac:dyDescent="0.25">
      <c r="A115" s="263"/>
      <c r="B115" s="263"/>
      <c r="C115" s="263"/>
      <c r="D115" s="263"/>
      <c r="E115" s="263"/>
      <c r="F115" s="263"/>
      <c r="G115" s="263"/>
      <c r="H115" s="263"/>
      <c r="I115" s="263"/>
      <c r="J115" s="263"/>
      <c r="K115" s="263"/>
      <c r="L115" s="267"/>
      <c r="M115" s="267"/>
      <c r="N115" s="267"/>
      <c r="O115" s="267"/>
      <c r="P115" s="267"/>
      <c r="Q115" s="267"/>
      <c r="R115" s="267"/>
      <c r="S115" s="267"/>
      <c r="T115" s="267"/>
      <c r="U115" s="267"/>
      <c r="V115" s="267"/>
      <c r="W115" s="267"/>
      <c r="X115" s="222">
        <f t="shared" si="1"/>
        <v>0</v>
      </c>
    </row>
    <row r="116" spans="1:24" x14ac:dyDescent="0.25">
      <c r="A116" s="263"/>
      <c r="B116" s="263"/>
      <c r="C116" s="263"/>
      <c r="D116" s="263"/>
      <c r="E116" s="263"/>
      <c r="F116" s="263"/>
      <c r="G116" s="263"/>
      <c r="H116" s="263"/>
      <c r="I116" s="263"/>
      <c r="J116" s="263"/>
      <c r="K116" s="263"/>
      <c r="L116" s="267"/>
      <c r="M116" s="267"/>
      <c r="N116" s="267"/>
      <c r="O116" s="267"/>
      <c r="P116" s="267"/>
      <c r="Q116" s="267"/>
      <c r="R116" s="267"/>
      <c r="S116" s="267"/>
      <c r="T116" s="267"/>
      <c r="U116" s="267"/>
      <c r="V116" s="267"/>
      <c r="W116" s="267"/>
      <c r="X116" s="222">
        <f t="shared" si="1"/>
        <v>0</v>
      </c>
    </row>
    <row r="117" spans="1:24" x14ac:dyDescent="0.25">
      <c r="A117" s="263"/>
      <c r="B117" s="263"/>
      <c r="C117" s="263"/>
      <c r="D117" s="263"/>
      <c r="E117" s="263"/>
      <c r="F117" s="263"/>
      <c r="G117" s="263"/>
      <c r="H117" s="263"/>
      <c r="I117" s="263"/>
      <c r="J117" s="263"/>
      <c r="K117" s="263"/>
      <c r="L117" s="267"/>
      <c r="M117" s="267"/>
      <c r="N117" s="267"/>
      <c r="O117" s="267"/>
      <c r="P117" s="267"/>
      <c r="Q117" s="267"/>
      <c r="R117" s="267"/>
      <c r="S117" s="267"/>
      <c r="T117" s="267"/>
      <c r="U117" s="267"/>
      <c r="V117" s="267"/>
      <c r="W117" s="267"/>
      <c r="X117" s="222">
        <f t="shared" si="1"/>
        <v>0</v>
      </c>
    </row>
    <row r="118" spans="1:24" x14ac:dyDescent="0.25">
      <c r="A118" s="263"/>
      <c r="B118" s="263"/>
      <c r="C118" s="263"/>
      <c r="D118" s="263"/>
      <c r="E118" s="263"/>
      <c r="F118" s="263"/>
      <c r="G118" s="263"/>
      <c r="H118" s="263"/>
      <c r="I118" s="263"/>
      <c r="J118" s="263"/>
      <c r="K118" s="263"/>
      <c r="L118" s="267"/>
      <c r="M118" s="267"/>
      <c r="N118" s="267"/>
      <c r="O118" s="267"/>
      <c r="P118" s="267"/>
      <c r="Q118" s="267"/>
      <c r="R118" s="267"/>
      <c r="S118" s="267"/>
      <c r="T118" s="267"/>
      <c r="U118" s="267"/>
      <c r="V118" s="267"/>
      <c r="W118" s="267"/>
      <c r="X118" s="222">
        <f t="shared" si="1"/>
        <v>0</v>
      </c>
    </row>
    <row r="119" spans="1:24" x14ac:dyDescent="0.25">
      <c r="A119" s="263"/>
      <c r="B119" s="263"/>
      <c r="C119" s="263"/>
      <c r="D119" s="263"/>
      <c r="E119" s="263"/>
      <c r="F119" s="263"/>
      <c r="G119" s="263"/>
      <c r="H119" s="263"/>
      <c r="I119" s="263"/>
      <c r="J119" s="263"/>
      <c r="K119" s="263"/>
      <c r="L119" s="267"/>
      <c r="M119" s="267"/>
      <c r="N119" s="267"/>
      <c r="O119" s="267"/>
      <c r="P119" s="267"/>
      <c r="Q119" s="267"/>
      <c r="R119" s="267"/>
      <c r="S119" s="267"/>
      <c r="T119" s="267"/>
      <c r="U119" s="267"/>
      <c r="V119" s="267"/>
      <c r="W119" s="267"/>
      <c r="X119" s="222">
        <f t="shared" si="1"/>
        <v>0</v>
      </c>
    </row>
    <row r="120" spans="1:24" x14ac:dyDescent="0.25">
      <c r="A120" s="263"/>
      <c r="B120" s="263"/>
      <c r="C120" s="263"/>
      <c r="D120" s="263"/>
      <c r="E120" s="263"/>
      <c r="F120" s="263"/>
      <c r="G120" s="263"/>
      <c r="H120" s="263"/>
      <c r="I120" s="263"/>
      <c r="J120" s="263"/>
      <c r="K120" s="263"/>
      <c r="L120" s="267"/>
      <c r="M120" s="267"/>
      <c r="N120" s="267"/>
      <c r="O120" s="267"/>
      <c r="P120" s="267"/>
      <c r="Q120" s="267"/>
      <c r="R120" s="267"/>
      <c r="S120" s="267"/>
      <c r="T120" s="267"/>
      <c r="U120" s="267"/>
      <c r="V120" s="267"/>
      <c r="W120" s="267"/>
      <c r="X120" s="222">
        <f t="shared" si="1"/>
        <v>0</v>
      </c>
    </row>
    <row r="121" spans="1:24" x14ac:dyDescent="0.25">
      <c r="A121" s="263"/>
      <c r="B121" s="263"/>
      <c r="C121" s="263"/>
      <c r="D121" s="263"/>
      <c r="E121" s="263"/>
      <c r="F121" s="263"/>
      <c r="G121" s="263"/>
      <c r="H121" s="263"/>
      <c r="I121" s="263"/>
      <c r="J121" s="263"/>
      <c r="K121" s="263"/>
      <c r="L121" s="267"/>
      <c r="M121" s="267"/>
      <c r="N121" s="267"/>
      <c r="O121" s="267"/>
      <c r="P121" s="267"/>
      <c r="Q121" s="267"/>
      <c r="R121" s="267"/>
      <c r="S121" s="267"/>
      <c r="T121" s="267"/>
      <c r="U121" s="267"/>
      <c r="V121" s="267"/>
      <c r="W121" s="267"/>
      <c r="X121" s="222">
        <f t="shared" si="1"/>
        <v>0</v>
      </c>
    </row>
    <row r="122" spans="1:24" x14ac:dyDescent="0.25">
      <c r="A122" s="263"/>
      <c r="B122" s="263"/>
      <c r="C122" s="263"/>
      <c r="D122" s="263"/>
      <c r="E122" s="263"/>
      <c r="F122" s="263"/>
      <c r="G122" s="263"/>
      <c r="H122" s="263"/>
      <c r="I122" s="263"/>
      <c r="J122" s="263"/>
      <c r="K122" s="263"/>
      <c r="L122" s="267"/>
      <c r="M122" s="267"/>
      <c r="N122" s="267"/>
      <c r="O122" s="267"/>
      <c r="P122" s="267"/>
      <c r="Q122" s="267"/>
      <c r="R122" s="267"/>
      <c r="S122" s="267"/>
      <c r="T122" s="267"/>
      <c r="U122" s="267"/>
      <c r="V122" s="267"/>
      <c r="W122" s="267"/>
      <c r="X122" s="222">
        <f t="shared" si="1"/>
        <v>0</v>
      </c>
    </row>
    <row r="123" spans="1:24" x14ac:dyDescent="0.25">
      <c r="A123" s="263"/>
      <c r="B123" s="263"/>
      <c r="C123" s="263"/>
      <c r="D123" s="263"/>
      <c r="E123" s="263"/>
      <c r="F123" s="263"/>
      <c r="G123" s="263"/>
      <c r="H123" s="263"/>
      <c r="I123" s="263"/>
      <c r="J123" s="263"/>
      <c r="K123" s="263"/>
      <c r="L123" s="267"/>
      <c r="M123" s="267"/>
      <c r="N123" s="267"/>
      <c r="O123" s="267"/>
      <c r="P123" s="267"/>
      <c r="Q123" s="267"/>
      <c r="R123" s="267"/>
      <c r="S123" s="267"/>
      <c r="T123" s="267"/>
      <c r="U123" s="267"/>
      <c r="V123" s="267"/>
      <c r="W123" s="267"/>
      <c r="X123" s="222">
        <f t="shared" si="1"/>
        <v>0</v>
      </c>
    </row>
    <row r="124" spans="1:24" x14ac:dyDescent="0.25">
      <c r="A124" s="263"/>
      <c r="B124" s="263"/>
      <c r="C124" s="263"/>
      <c r="D124" s="263"/>
      <c r="E124" s="263"/>
      <c r="F124" s="263"/>
      <c r="G124" s="263"/>
      <c r="H124" s="263"/>
      <c r="I124" s="263"/>
      <c r="J124" s="263"/>
      <c r="K124" s="263"/>
      <c r="L124" s="267"/>
      <c r="M124" s="267"/>
      <c r="N124" s="267"/>
      <c r="O124" s="267"/>
      <c r="P124" s="267"/>
      <c r="Q124" s="267"/>
      <c r="R124" s="267"/>
      <c r="S124" s="267"/>
      <c r="T124" s="267"/>
      <c r="U124" s="267"/>
      <c r="V124" s="267"/>
      <c r="W124" s="267"/>
      <c r="X124" s="222">
        <f t="shared" si="1"/>
        <v>0</v>
      </c>
    </row>
    <row r="125" spans="1:24" x14ac:dyDescent="0.25">
      <c r="A125" s="263"/>
      <c r="B125" s="263"/>
      <c r="C125" s="263"/>
      <c r="D125" s="263"/>
      <c r="E125" s="263"/>
      <c r="F125" s="263"/>
      <c r="G125" s="263"/>
      <c r="H125" s="263"/>
      <c r="I125" s="263"/>
      <c r="J125" s="263"/>
      <c r="K125" s="263"/>
      <c r="L125" s="267"/>
      <c r="M125" s="267"/>
      <c r="N125" s="267"/>
      <c r="O125" s="267"/>
      <c r="P125" s="267"/>
      <c r="Q125" s="267"/>
      <c r="R125" s="267"/>
      <c r="S125" s="267"/>
      <c r="T125" s="267"/>
      <c r="U125" s="267"/>
      <c r="V125" s="267"/>
      <c r="W125" s="267"/>
      <c r="X125" s="222">
        <f t="shared" si="1"/>
        <v>0</v>
      </c>
    </row>
    <row r="126" spans="1:24" x14ac:dyDescent="0.25">
      <c r="A126" s="263"/>
      <c r="B126" s="263"/>
      <c r="C126" s="263"/>
      <c r="D126" s="263"/>
      <c r="E126" s="263"/>
      <c r="F126" s="263"/>
      <c r="G126" s="263"/>
      <c r="H126" s="263"/>
      <c r="I126" s="263"/>
      <c r="J126" s="263"/>
      <c r="K126" s="263"/>
      <c r="L126" s="267"/>
      <c r="M126" s="267"/>
      <c r="N126" s="267"/>
      <c r="O126" s="267"/>
      <c r="P126" s="267"/>
      <c r="Q126" s="267"/>
      <c r="R126" s="267"/>
      <c r="S126" s="267"/>
      <c r="T126" s="267"/>
      <c r="U126" s="267"/>
      <c r="V126" s="267"/>
      <c r="W126" s="267"/>
      <c r="X126" s="222">
        <f t="shared" si="1"/>
        <v>0</v>
      </c>
    </row>
    <row r="127" spans="1:24" x14ac:dyDescent="0.25">
      <c r="A127" s="263"/>
      <c r="B127" s="263"/>
      <c r="C127" s="263"/>
      <c r="D127" s="263"/>
      <c r="E127" s="263"/>
      <c r="F127" s="263"/>
      <c r="G127" s="263"/>
      <c r="H127" s="263"/>
      <c r="I127" s="263"/>
      <c r="J127" s="263"/>
      <c r="K127" s="263"/>
      <c r="L127" s="267"/>
      <c r="M127" s="267"/>
      <c r="N127" s="267"/>
      <c r="O127" s="267"/>
      <c r="P127" s="267"/>
      <c r="Q127" s="267"/>
      <c r="R127" s="267"/>
      <c r="S127" s="267"/>
      <c r="T127" s="267"/>
      <c r="U127" s="267"/>
      <c r="V127" s="267"/>
      <c r="W127" s="267"/>
      <c r="X127" s="222">
        <f t="shared" si="1"/>
        <v>0</v>
      </c>
    </row>
    <row r="128" spans="1:24" x14ac:dyDescent="0.25">
      <c r="A128" s="263"/>
      <c r="B128" s="263"/>
      <c r="C128" s="263"/>
      <c r="D128" s="263"/>
      <c r="E128" s="263"/>
      <c r="F128" s="263"/>
      <c r="G128" s="263"/>
      <c r="H128" s="263"/>
      <c r="I128" s="263"/>
      <c r="J128" s="263"/>
      <c r="K128" s="263"/>
      <c r="L128" s="267"/>
      <c r="M128" s="267"/>
      <c r="N128" s="267"/>
      <c r="O128" s="267"/>
      <c r="P128" s="267"/>
      <c r="Q128" s="267"/>
      <c r="R128" s="267"/>
      <c r="S128" s="267"/>
      <c r="T128" s="267"/>
      <c r="U128" s="267"/>
      <c r="V128" s="267"/>
      <c r="W128" s="267"/>
      <c r="X128" s="222">
        <f t="shared" si="1"/>
        <v>0</v>
      </c>
    </row>
    <row r="129" spans="1:24" x14ac:dyDescent="0.25">
      <c r="A129" s="263"/>
      <c r="B129" s="263"/>
      <c r="C129" s="263"/>
      <c r="D129" s="263"/>
      <c r="E129" s="263"/>
      <c r="F129" s="263"/>
      <c r="G129" s="263"/>
      <c r="H129" s="263"/>
      <c r="I129" s="263"/>
      <c r="J129" s="263"/>
      <c r="K129" s="263"/>
      <c r="L129" s="267"/>
      <c r="M129" s="267"/>
      <c r="N129" s="267"/>
      <c r="O129" s="267"/>
      <c r="P129" s="267"/>
      <c r="Q129" s="267"/>
      <c r="R129" s="267"/>
      <c r="S129" s="267"/>
      <c r="T129" s="267"/>
      <c r="U129" s="267"/>
      <c r="V129" s="267"/>
      <c r="W129" s="267"/>
      <c r="X129" s="222">
        <f t="shared" si="1"/>
        <v>0</v>
      </c>
    </row>
    <row r="130" spans="1:24" x14ac:dyDescent="0.25">
      <c r="A130" s="263"/>
      <c r="B130" s="263"/>
      <c r="C130" s="263"/>
      <c r="D130" s="263"/>
      <c r="E130" s="263"/>
      <c r="F130" s="263"/>
      <c r="G130" s="263"/>
      <c r="H130" s="263"/>
      <c r="I130" s="263"/>
      <c r="J130" s="263"/>
      <c r="K130" s="263"/>
      <c r="L130" s="267"/>
      <c r="M130" s="267"/>
      <c r="N130" s="267"/>
      <c r="O130" s="267"/>
      <c r="P130" s="267"/>
      <c r="Q130" s="267"/>
      <c r="R130" s="267"/>
      <c r="S130" s="267"/>
      <c r="T130" s="267"/>
      <c r="U130" s="267"/>
      <c r="V130" s="267"/>
      <c r="W130" s="267"/>
      <c r="X130" s="222">
        <f t="shared" si="1"/>
        <v>0</v>
      </c>
    </row>
    <row r="131" spans="1:24" x14ac:dyDescent="0.25">
      <c r="A131" s="263"/>
      <c r="B131" s="263"/>
      <c r="C131" s="263"/>
      <c r="D131" s="263"/>
      <c r="E131" s="263"/>
      <c r="F131" s="263"/>
      <c r="G131" s="263"/>
      <c r="H131" s="263"/>
      <c r="I131" s="263"/>
      <c r="J131" s="263"/>
      <c r="K131" s="263"/>
      <c r="L131" s="267"/>
      <c r="M131" s="267"/>
      <c r="N131" s="267"/>
      <c r="O131" s="267"/>
      <c r="P131" s="267"/>
      <c r="Q131" s="267"/>
      <c r="R131" s="267"/>
      <c r="S131" s="267"/>
      <c r="T131" s="267"/>
      <c r="U131" s="267"/>
      <c r="V131" s="267"/>
      <c r="W131" s="267"/>
      <c r="X131" s="222">
        <f t="shared" si="1"/>
        <v>0</v>
      </c>
    </row>
    <row r="132" spans="1:24" x14ac:dyDescent="0.25">
      <c r="A132" s="263"/>
      <c r="B132" s="263"/>
      <c r="C132" s="263"/>
      <c r="D132" s="263"/>
      <c r="E132" s="263"/>
      <c r="F132" s="263"/>
      <c r="G132" s="263"/>
      <c r="H132" s="263"/>
      <c r="I132" s="263"/>
      <c r="J132" s="263"/>
      <c r="K132" s="263"/>
      <c r="L132" s="267"/>
      <c r="M132" s="267"/>
      <c r="N132" s="267"/>
      <c r="O132" s="267"/>
      <c r="P132" s="267"/>
      <c r="Q132" s="267"/>
      <c r="R132" s="267"/>
      <c r="S132" s="267"/>
      <c r="T132" s="267"/>
      <c r="U132" s="267"/>
      <c r="V132" s="267"/>
      <c r="W132" s="267"/>
      <c r="X132" s="222">
        <f t="shared" si="1"/>
        <v>0</v>
      </c>
    </row>
    <row r="133" spans="1:24" x14ac:dyDescent="0.25">
      <c r="A133" s="263"/>
      <c r="B133" s="263"/>
      <c r="C133" s="263"/>
      <c r="D133" s="263"/>
      <c r="E133" s="263"/>
      <c r="F133" s="263"/>
      <c r="G133" s="263"/>
      <c r="H133" s="263"/>
      <c r="I133" s="263"/>
      <c r="J133" s="263"/>
      <c r="K133" s="263"/>
      <c r="L133" s="267"/>
      <c r="M133" s="267"/>
      <c r="N133" s="267"/>
      <c r="O133" s="267"/>
      <c r="P133" s="267"/>
      <c r="Q133" s="267"/>
      <c r="R133" s="267"/>
      <c r="S133" s="267"/>
      <c r="T133" s="267"/>
      <c r="U133" s="267"/>
      <c r="V133" s="267"/>
      <c r="W133" s="267"/>
      <c r="X133" s="222">
        <f t="shared" si="1"/>
        <v>0</v>
      </c>
    </row>
    <row r="134" spans="1:24" x14ac:dyDescent="0.25">
      <c r="A134" s="263"/>
      <c r="B134" s="263"/>
      <c r="C134" s="263"/>
      <c r="D134" s="263"/>
      <c r="E134" s="263"/>
      <c r="F134" s="263"/>
      <c r="G134" s="263"/>
      <c r="H134" s="263"/>
      <c r="I134" s="263"/>
      <c r="J134" s="263"/>
      <c r="K134" s="263"/>
      <c r="L134" s="267"/>
      <c r="M134" s="267"/>
      <c r="N134" s="267"/>
      <c r="O134" s="267"/>
      <c r="P134" s="267"/>
      <c r="Q134" s="267"/>
      <c r="R134" s="267"/>
      <c r="S134" s="267"/>
      <c r="T134" s="267"/>
      <c r="U134" s="267"/>
      <c r="V134" s="267"/>
      <c r="W134" s="267"/>
      <c r="X134" s="222">
        <f t="shared" si="1"/>
        <v>0</v>
      </c>
    </row>
    <row r="135" spans="1:24" x14ac:dyDescent="0.25">
      <c r="A135" s="263"/>
      <c r="B135" s="263"/>
      <c r="C135" s="263"/>
      <c r="D135" s="263"/>
      <c r="E135" s="263"/>
      <c r="F135" s="263"/>
      <c r="G135" s="263"/>
      <c r="H135" s="263"/>
      <c r="I135" s="263"/>
      <c r="J135" s="263"/>
      <c r="K135" s="263"/>
      <c r="L135" s="267"/>
      <c r="M135" s="267"/>
      <c r="N135" s="267"/>
      <c r="O135" s="267"/>
      <c r="P135" s="267"/>
      <c r="Q135" s="267"/>
      <c r="R135" s="267"/>
      <c r="S135" s="267"/>
      <c r="T135" s="267"/>
      <c r="U135" s="267"/>
      <c r="V135" s="267"/>
      <c r="W135" s="267"/>
      <c r="X135" s="222">
        <f t="shared" si="1"/>
        <v>0</v>
      </c>
    </row>
    <row r="136" spans="1:24" x14ac:dyDescent="0.25">
      <c r="A136" s="263"/>
      <c r="B136" s="263"/>
      <c r="C136" s="263"/>
      <c r="D136" s="263"/>
      <c r="E136" s="263"/>
      <c r="F136" s="263"/>
      <c r="G136" s="263"/>
      <c r="H136" s="263"/>
      <c r="I136" s="263"/>
      <c r="J136" s="263"/>
      <c r="K136" s="263"/>
      <c r="L136" s="267"/>
      <c r="M136" s="267"/>
      <c r="N136" s="267"/>
      <c r="O136" s="267"/>
      <c r="P136" s="267"/>
      <c r="Q136" s="267"/>
      <c r="R136" s="267"/>
      <c r="S136" s="267"/>
      <c r="T136" s="267"/>
      <c r="U136" s="267"/>
      <c r="V136" s="267"/>
      <c r="W136" s="267"/>
      <c r="X136" s="222">
        <f t="shared" si="1"/>
        <v>0</v>
      </c>
    </row>
    <row r="137" spans="1:24" x14ac:dyDescent="0.25">
      <c r="A137" s="263"/>
      <c r="B137" s="263"/>
      <c r="C137" s="263"/>
      <c r="D137" s="263"/>
      <c r="E137" s="263"/>
      <c r="F137" s="263"/>
      <c r="G137" s="263"/>
      <c r="H137" s="263"/>
      <c r="I137" s="263"/>
      <c r="J137" s="263"/>
      <c r="K137" s="263"/>
      <c r="L137" s="267"/>
      <c r="M137" s="267"/>
      <c r="N137" s="267"/>
      <c r="O137" s="267"/>
      <c r="P137" s="267"/>
      <c r="Q137" s="267"/>
      <c r="R137" s="267"/>
      <c r="S137" s="267"/>
      <c r="T137" s="267"/>
      <c r="U137" s="267"/>
      <c r="V137" s="267"/>
      <c r="W137" s="267"/>
      <c r="X137" s="222">
        <f t="shared" si="1"/>
        <v>0</v>
      </c>
    </row>
    <row r="138" spans="1:24" x14ac:dyDescent="0.25">
      <c r="A138" s="263"/>
      <c r="B138" s="263"/>
      <c r="C138" s="263"/>
      <c r="D138" s="263"/>
      <c r="E138" s="263"/>
      <c r="F138" s="263"/>
      <c r="G138" s="263"/>
      <c r="H138" s="263"/>
      <c r="I138" s="263"/>
      <c r="J138" s="263"/>
      <c r="K138" s="263"/>
      <c r="L138" s="267"/>
      <c r="M138" s="267"/>
      <c r="N138" s="267"/>
      <c r="O138" s="267"/>
      <c r="P138" s="267"/>
      <c r="Q138" s="267"/>
      <c r="R138" s="267"/>
      <c r="S138" s="267"/>
      <c r="T138" s="267"/>
      <c r="U138" s="267"/>
      <c r="V138" s="267"/>
      <c r="W138" s="267"/>
      <c r="X138" s="222">
        <f t="shared" si="1"/>
        <v>0</v>
      </c>
    </row>
    <row r="139" spans="1:24" x14ac:dyDescent="0.25">
      <c r="A139" s="263"/>
      <c r="B139" s="263"/>
      <c r="C139" s="263"/>
      <c r="D139" s="263"/>
      <c r="E139" s="263"/>
      <c r="F139" s="263"/>
      <c r="G139" s="263"/>
      <c r="H139" s="263"/>
      <c r="I139" s="263"/>
      <c r="J139" s="263"/>
      <c r="K139" s="263"/>
      <c r="L139" s="267"/>
      <c r="M139" s="267"/>
      <c r="N139" s="267"/>
      <c r="O139" s="267"/>
      <c r="P139" s="267"/>
      <c r="Q139" s="267"/>
      <c r="R139" s="267"/>
      <c r="S139" s="267"/>
      <c r="T139" s="267"/>
      <c r="U139" s="267"/>
      <c r="V139" s="267"/>
      <c r="W139" s="267"/>
      <c r="X139" s="222">
        <f t="shared" si="1"/>
        <v>0</v>
      </c>
    </row>
    <row r="140" spans="1:24" x14ac:dyDescent="0.25">
      <c r="A140" s="263"/>
      <c r="B140" s="263"/>
      <c r="C140" s="263"/>
      <c r="D140" s="263"/>
      <c r="E140" s="263"/>
      <c r="F140" s="263"/>
      <c r="G140" s="263"/>
      <c r="H140" s="263"/>
      <c r="I140" s="263"/>
      <c r="J140" s="263"/>
      <c r="K140" s="263"/>
      <c r="L140" s="267"/>
      <c r="M140" s="267"/>
      <c r="N140" s="267"/>
      <c r="O140" s="267"/>
      <c r="P140" s="267"/>
      <c r="Q140" s="267"/>
      <c r="R140" s="267"/>
      <c r="S140" s="267"/>
      <c r="T140" s="267"/>
      <c r="U140" s="267"/>
      <c r="V140" s="267"/>
      <c r="W140" s="267"/>
      <c r="X140" s="222">
        <f t="shared" si="1"/>
        <v>0</v>
      </c>
    </row>
    <row r="141" spans="1:24" x14ac:dyDescent="0.25">
      <c r="A141" s="263"/>
      <c r="B141" s="263"/>
      <c r="C141" s="263"/>
      <c r="D141" s="263"/>
      <c r="E141" s="263"/>
      <c r="F141" s="263"/>
      <c r="G141" s="263"/>
      <c r="H141" s="263"/>
      <c r="I141" s="263"/>
      <c r="J141" s="263"/>
      <c r="K141" s="263"/>
      <c r="L141" s="267"/>
      <c r="M141" s="267"/>
      <c r="N141" s="267"/>
      <c r="O141" s="267"/>
      <c r="P141" s="267"/>
      <c r="Q141" s="267"/>
      <c r="R141" s="267"/>
      <c r="S141" s="267"/>
      <c r="T141" s="267"/>
      <c r="U141" s="267"/>
      <c r="V141" s="267"/>
      <c r="W141" s="267"/>
      <c r="X141" s="222">
        <f t="shared" si="1"/>
        <v>0</v>
      </c>
    </row>
    <row r="142" spans="1:24" x14ac:dyDescent="0.25">
      <c r="A142" s="263"/>
      <c r="B142" s="263"/>
      <c r="C142" s="263"/>
      <c r="D142" s="263"/>
      <c r="E142" s="263"/>
      <c r="F142" s="263"/>
      <c r="G142" s="263"/>
      <c r="H142" s="263"/>
      <c r="I142" s="263"/>
      <c r="J142" s="263"/>
      <c r="K142" s="263"/>
      <c r="L142" s="267"/>
      <c r="M142" s="267"/>
      <c r="N142" s="267"/>
      <c r="O142" s="267"/>
      <c r="P142" s="267"/>
      <c r="Q142" s="267"/>
      <c r="R142" s="267"/>
      <c r="S142" s="267"/>
      <c r="T142" s="267"/>
      <c r="U142" s="267"/>
      <c r="V142" s="267"/>
      <c r="W142" s="267"/>
      <c r="X142" s="222">
        <f t="shared" si="1"/>
        <v>0</v>
      </c>
    </row>
    <row r="143" spans="1:24" x14ac:dyDescent="0.25">
      <c r="A143" s="263"/>
      <c r="B143" s="263"/>
      <c r="C143" s="263"/>
      <c r="D143" s="263"/>
      <c r="E143" s="263"/>
      <c r="F143" s="263"/>
      <c r="G143" s="263"/>
      <c r="H143" s="263"/>
      <c r="I143" s="263"/>
      <c r="J143" s="263"/>
      <c r="K143" s="263"/>
      <c r="L143" s="267"/>
      <c r="M143" s="267"/>
      <c r="N143" s="267"/>
      <c r="O143" s="267"/>
      <c r="P143" s="267"/>
      <c r="Q143" s="267"/>
      <c r="R143" s="267"/>
      <c r="S143" s="267"/>
      <c r="T143" s="267"/>
      <c r="U143" s="267"/>
      <c r="V143" s="267"/>
      <c r="W143" s="267"/>
      <c r="X143" s="222">
        <f t="shared" si="1"/>
        <v>0</v>
      </c>
    </row>
    <row r="144" spans="1:24" x14ac:dyDescent="0.25">
      <c r="A144" s="263"/>
      <c r="B144" s="263"/>
      <c r="C144" s="263"/>
      <c r="D144" s="263"/>
      <c r="E144" s="263"/>
      <c r="F144" s="263"/>
      <c r="G144" s="263"/>
      <c r="H144" s="263"/>
      <c r="I144" s="263"/>
      <c r="J144" s="263"/>
      <c r="K144" s="263"/>
      <c r="L144" s="267"/>
      <c r="M144" s="267"/>
      <c r="N144" s="267"/>
      <c r="O144" s="267"/>
      <c r="P144" s="267"/>
      <c r="Q144" s="267"/>
      <c r="R144" s="267"/>
      <c r="S144" s="267"/>
      <c r="T144" s="267"/>
      <c r="U144" s="267"/>
      <c r="V144" s="267"/>
      <c r="W144" s="267"/>
      <c r="X144" s="222">
        <f t="shared" si="1"/>
        <v>0</v>
      </c>
    </row>
    <row r="145" spans="1:24" x14ac:dyDescent="0.25">
      <c r="A145" s="263"/>
      <c r="B145" s="263"/>
      <c r="C145" s="263"/>
      <c r="D145" s="263"/>
      <c r="E145" s="263"/>
      <c r="F145" s="263"/>
      <c r="G145" s="263"/>
      <c r="H145" s="263"/>
      <c r="I145" s="263"/>
      <c r="J145" s="263"/>
      <c r="K145" s="263"/>
      <c r="L145" s="267"/>
      <c r="M145" s="267"/>
      <c r="N145" s="267"/>
      <c r="O145" s="267"/>
      <c r="P145" s="267"/>
      <c r="Q145" s="267"/>
      <c r="R145" s="267"/>
      <c r="S145" s="267"/>
      <c r="T145" s="267"/>
      <c r="U145" s="267"/>
      <c r="V145" s="267"/>
      <c r="W145" s="267"/>
      <c r="X145" s="222">
        <f t="shared" si="1"/>
        <v>0</v>
      </c>
    </row>
    <row r="146" spans="1:24" x14ac:dyDescent="0.25">
      <c r="A146" s="263"/>
      <c r="B146" s="263"/>
      <c r="C146" s="263"/>
      <c r="D146" s="263"/>
      <c r="E146" s="263"/>
      <c r="F146" s="263"/>
      <c r="G146" s="263"/>
      <c r="H146" s="263"/>
      <c r="I146" s="263"/>
      <c r="J146" s="263"/>
      <c r="K146" s="263"/>
      <c r="L146" s="267"/>
      <c r="M146" s="267"/>
      <c r="N146" s="267"/>
      <c r="O146" s="267"/>
      <c r="P146" s="267"/>
      <c r="Q146" s="267"/>
      <c r="R146" s="267"/>
      <c r="S146" s="267"/>
      <c r="T146" s="267"/>
      <c r="U146" s="267"/>
      <c r="V146" s="267"/>
      <c r="W146" s="267"/>
      <c r="X146" s="222">
        <f t="shared" si="1"/>
        <v>0</v>
      </c>
    </row>
    <row r="147" spans="1:24" x14ac:dyDescent="0.25">
      <c r="A147" s="263"/>
      <c r="B147" s="263"/>
      <c r="C147" s="263"/>
      <c r="D147" s="263"/>
      <c r="E147" s="263"/>
      <c r="F147" s="263"/>
      <c r="G147" s="263"/>
      <c r="H147" s="263"/>
      <c r="I147" s="263"/>
      <c r="J147" s="263"/>
      <c r="K147" s="263"/>
      <c r="L147" s="267"/>
      <c r="M147" s="267"/>
      <c r="N147" s="267"/>
      <c r="O147" s="267"/>
      <c r="P147" s="267"/>
      <c r="Q147" s="267"/>
      <c r="R147" s="267"/>
      <c r="S147" s="267"/>
      <c r="T147" s="267"/>
      <c r="U147" s="267"/>
      <c r="V147" s="267"/>
      <c r="W147" s="267"/>
      <c r="X147" s="222">
        <f t="shared" si="1"/>
        <v>0</v>
      </c>
    </row>
    <row r="148" spans="1:24" x14ac:dyDescent="0.25">
      <c r="A148" s="263"/>
      <c r="B148" s="263"/>
      <c r="C148" s="263"/>
      <c r="D148" s="263"/>
      <c r="E148" s="263"/>
      <c r="F148" s="263"/>
      <c r="G148" s="263"/>
      <c r="H148" s="263"/>
      <c r="I148" s="263"/>
      <c r="J148" s="263"/>
      <c r="K148" s="263"/>
      <c r="L148" s="267"/>
      <c r="M148" s="267"/>
      <c r="N148" s="267"/>
      <c r="O148" s="267"/>
      <c r="P148" s="267"/>
      <c r="Q148" s="267"/>
      <c r="R148" s="267"/>
      <c r="S148" s="267"/>
      <c r="T148" s="267"/>
      <c r="U148" s="267"/>
      <c r="V148" s="267"/>
      <c r="W148" s="267"/>
      <c r="X148" s="222">
        <f t="shared" ref="X148:X211" si="2">SUM(L148:W148)</f>
        <v>0</v>
      </c>
    </row>
    <row r="149" spans="1:24" x14ac:dyDescent="0.25">
      <c r="A149" s="263"/>
      <c r="B149" s="263"/>
      <c r="C149" s="263"/>
      <c r="D149" s="263"/>
      <c r="E149" s="263"/>
      <c r="F149" s="263"/>
      <c r="G149" s="263"/>
      <c r="H149" s="263"/>
      <c r="I149" s="263"/>
      <c r="J149" s="263"/>
      <c r="K149" s="263"/>
      <c r="L149" s="267"/>
      <c r="M149" s="267"/>
      <c r="N149" s="267"/>
      <c r="O149" s="267"/>
      <c r="P149" s="267"/>
      <c r="Q149" s="267"/>
      <c r="R149" s="267"/>
      <c r="S149" s="267"/>
      <c r="T149" s="267"/>
      <c r="U149" s="267"/>
      <c r="V149" s="267"/>
      <c r="W149" s="267"/>
      <c r="X149" s="222">
        <f t="shared" si="2"/>
        <v>0</v>
      </c>
    </row>
    <row r="150" spans="1:24" x14ac:dyDescent="0.25">
      <c r="A150" s="263"/>
      <c r="B150" s="263"/>
      <c r="C150" s="263"/>
      <c r="D150" s="263"/>
      <c r="E150" s="263"/>
      <c r="F150" s="263"/>
      <c r="G150" s="263"/>
      <c r="H150" s="263"/>
      <c r="I150" s="263"/>
      <c r="J150" s="263"/>
      <c r="K150" s="263"/>
      <c r="L150" s="267"/>
      <c r="M150" s="267"/>
      <c r="N150" s="267"/>
      <c r="O150" s="267"/>
      <c r="P150" s="267"/>
      <c r="Q150" s="267"/>
      <c r="R150" s="267"/>
      <c r="S150" s="267"/>
      <c r="T150" s="267"/>
      <c r="U150" s="267"/>
      <c r="V150" s="267"/>
      <c r="W150" s="267"/>
      <c r="X150" s="222">
        <f t="shared" si="2"/>
        <v>0</v>
      </c>
    </row>
    <row r="151" spans="1:24" x14ac:dyDescent="0.25">
      <c r="A151" s="263"/>
      <c r="B151" s="263"/>
      <c r="C151" s="263"/>
      <c r="D151" s="263"/>
      <c r="E151" s="263"/>
      <c r="F151" s="263"/>
      <c r="G151" s="263"/>
      <c r="H151" s="263"/>
      <c r="I151" s="263"/>
      <c r="J151" s="263"/>
      <c r="K151" s="263"/>
      <c r="L151" s="267"/>
      <c r="M151" s="267"/>
      <c r="N151" s="267"/>
      <c r="O151" s="267"/>
      <c r="P151" s="267"/>
      <c r="Q151" s="267"/>
      <c r="R151" s="267"/>
      <c r="S151" s="267"/>
      <c r="T151" s="267"/>
      <c r="U151" s="267"/>
      <c r="V151" s="267"/>
      <c r="W151" s="267"/>
      <c r="X151" s="222">
        <f t="shared" si="2"/>
        <v>0</v>
      </c>
    </row>
    <row r="152" spans="1:24" x14ac:dyDescent="0.25">
      <c r="A152" s="263"/>
      <c r="B152" s="263"/>
      <c r="C152" s="263"/>
      <c r="D152" s="263"/>
      <c r="E152" s="263"/>
      <c r="F152" s="263"/>
      <c r="G152" s="263"/>
      <c r="H152" s="263"/>
      <c r="I152" s="263"/>
      <c r="J152" s="263"/>
      <c r="K152" s="263"/>
      <c r="L152" s="267"/>
      <c r="M152" s="267"/>
      <c r="N152" s="267"/>
      <c r="O152" s="267"/>
      <c r="P152" s="267"/>
      <c r="Q152" s="267"/>
      <c r="R152" s="267"/>
      <c r="S152" s="267"/>
      <c r="T152" s="267"/>
      <c r="U152" s="267"/>
      <c r="V152" s="267"/>
      <c r="W152" s="267"/>
      <c r="X152" s="222">
        <f t="shared" si="2"/>
        <v>0</v>
      </c>
    </row>
    <row r="153" spans="1:24" x14ac:dyDescent="0.25">
      <c r="A153" s="263"/>
      <c r="B153" s="263"/>
      <c r="C153" s="263"/>
      <c r="D153" s="263"/>
      <c r="E153" s="263"/>
      <c r="F153" s="263"/>
      <c r="G153" s="263"/>
      <c r="H153" s="263"/>
      <c r="I153" s="263"/>
      <c r="J153" s="263"/>
      <c r="K153" s="263"/>
      <c r="L153" s="267"/>
      <c r="M153" s="267"/>
      <c r="N153" s="267"/>
      <c r="O153" s="267"/>
      <c r="P153" s="267"/>
      <c r="Q153" s="267"/>
      <c r="R153" s="267"/>
      <c r="S153" s="267"/>
      <c r="T153" s="267"/>
      <c r="U153" s="267"/>
      <c r="V153" s="267"/>
      <c r="W153" s="267"/>
      <c r="X153" s="222">
        <f t="shared" si="2"/>
        <v>0</v>
      </c>
    </row>
    <row r="154" spans="1:24" x14ac:dyDescent="0.25">
      <c r="A154" s="263"/>
      <c r="B154" s="263"/>
      <c r="C154" s="263"/>
      <c r="D154" s="263"/>
      <c r="E154" s="263"/>
      <c r="F154" s="263"/>
      <c r="G154" s="263"/>
      <c r="H154" s="263"/>
      <c r="I154" s="263"/>
      <c r="J154" s="263"/>
      <c r="K154" s="263"/>
      <c r="L154" s="267"/>
      <c r="M154" s="267"/>
      <c r="N154" s="267"/>
      <c r="O154" s="267"/>
      <c r="P154" s="267"/>
      <c r="Q154" s="267"/>
      <c r="R154" s="267"/>
      <c r="S154" s="267"/>
      <c r="T154" s="267"/>
      <c r="U154" s="267"/>
      <c r="V154" s="267"/>
      <c r="W154" s="267"/>
      <c r="X154" s="222">
        <f t="shared" si="2"/>
        <v>0</v>
      </c>
    </row>
    <row r="155" spans="1:24" x14ac:dyDescent="0.25">
      <c r="A155" s="263"/>
      <c r="B155" s="263"/>
      <c r="C155" s="263"/>
      <c r="D155" s="263"/>
      <c r="E155" s="263"/>
      <c r="F155" s="263"/>
      <c r="G155" s="263"/>
      <c r="H155" s="263"/>
      <c r="I155" s="263"/>
      <c r="J155" s="263"/>
      <c r="K155" s="263"/>
      <c r="L155" s="267"/>
      <c r="M155" s="267"/>
      <c r="N155" s="267"/>
      <c r="O155" s="267"/>
      <c r="P155" s="267"/>
      <c r="Q155" s="267"/>
      <c r="R155" s="267"/>
      <c r="S155" s="267"/>
      <c r="T155" s="267"/>
      <c r="U155" s="267"/>
      <c r="V155" s="267"/>
      <c r="W155" s="267"/>
      <c r="X155" s="222">
        <f t="shared" si="2"/>
        <v>0</v>
      </c>
    </row>
    <row r="156" spans="1:24" x14ac:dyDescent="0.25">
      <c r="A156" s="263"/>
      <c r="B156" s="263"/>
      <c r="C156" s="263"/>
      <c r="D156" s="263"/>
      <c r="E156" s="263"/>
      <c r="F156" s="263"/>
      <c r="G156" s="263"/>
      <c r="H156" s="263"/>
      <c r="I156" s="263"/>
      <c r="J156" s="263"/>
      <c r="K156" s="263"/>
      <c r="L156" s="267"/>
      <c r="M156" s="267"/>
      <c r="N156" s="267"/>
      <c r="O156" s="267"/>
      <c r="P156" s="267"/>
      <c r="Q156" s="267"/>
      <c r="R156" s="267"/>
      <c r="S156" s="267"/>
      <c r="T156" s="267"/>
      <c r="U156" s="267"/>
      <c r="V156" s="267"/>
      <c r="W156" s="267"/>
      <c r="X156" s="222">
        <f t="shared" si="2"/>
        <v>0</v>
      </c>
    </row>
    <row r="157" spans="1:24" x14ac:dyDescent="0.25">
      <c r="A157" s="263"/>
      <c r="B157" s="263"/>
      <c r="C157" s="263"/>
      <c r="D157" s="263"/>
      <c r="E157" s="263"/>
      <c r="F157" s="263"/>
      <c r="G157" s="263"/>
      <c r="H157" s="263"/>
      <c r="I157" s="263"/>
      <c r="J157" s="263"/>
      <c r="K157" s="263"/>
      <c r="L157" s="267"/>
      <c r="M157" s="267"/>
      <c r="N157" s="267"/>
      <c r="O157" s="267"/>
      <c r="P157" s="267"/>
      <c r="Q157" s="267"/>
      <c r="R157" s="267"/>
      <c r="S157" s="267"/>
      <c r="T157" s="267"/>
      <c r="U157" s="267"/>
      <c r="V157" s="267"/>
      <c r="W157" s="267"/>
      <c r="X157" s="222">
        <f t="shared" si="2"/>
        <v>0</v>
      </c>
    </row>
    <row r="158" spans="1:24" x14ac:dyDescent="0.25">
      <c r="A158" s="263"/>
      <c r="B158" s="263"/>
      <c r="C158" s="263"/>
      <c r="D158" s="263"/>
      <c r="E158" s="263"/>
      <c r="F158" s="263"/>
      <c r="G158" s="263"/>
      <c r="H158" s="263"/>
      <c r="I158" s="263"/>
      <c r="J158" s="263"/>
      <c r="K158" s="263"/>
      <c r="L158" s="267"/>
      <c r="M158" s="267"/>
      <c r="N158" s="267"/>
      <c r="O158" s="267"/>
      <c r="P158" s="267"/>
      <c r="Q158" s="267"/>
      <c r="R158" s="267"/>
      <c r="S158" s="267"/>
      <c r="T158" s="267"/>
      <c r="U158" s="267"/>
      <c r="V158" s="267"/>
      <c r="W158" s="267"/>
      <c r="X158" s="222">
        <f t="shared" si="2"/>
        <v>0</v>
      </c>
    </row>
    <row r="159" spans="1:24" x14ac:dyDescent="0.25">
      <c r="A159" s="263"/>
      <c r="B159" s="263"/>
      <c r="C159" s="263"/>
      <c r="D159" s="263"/>
      <c r="E159" s="263"/>
      <c r="F159" s="263"/>
      <c r="G159" s="263"/>
      <c r="H159" s="263"/>
      <c r="I159" s="263"/>
      <c r="J159" s="263"/>
      <c r="K159" s="263"/>
      <c r="L159" s="267"/>
      <c r="M159" s="267"/>
      <c r="N159" s="267"/>
      <c r="O159" s="267"/>
      <c r="P159" s="267"/>
      <c r="Q159" s="267"/>
      <c r="R159" s="267"/>
      <c r="S159" s="267"/>
      <c r="T159" s="267"/>
      <c r="U159" s="267"/>
      <c r="V159" s="267"/>
      <c r="W159" s="267"/>
      <c r="X159" s="222">
        <f t="shared" si="2"/>
        <v>0</v>
      </c>
    </row>
    <row r="160" spans="1:24" x14ac:dyDescent="0.25">
      <c r="A160" s="263"/>
      <c r="B160" s="263"/>
      <c r="C160" s="263"/>
      <c r="D160" s="263"/>
      <c r="E160" s="263"/>
      <c r="F160" s="263"/>
      <c r="G160" s="263"/>
      <c r="H160" s="263"/>
      <c r="I160" s="263"/>
      <c r="J160" s="263"/>
      <c r="K160" s="263"/>
      <c r="L160" s="267"/>
      <c r="M160" s="267"/>
      <c r="N160" s="267"/>
      <c r="O160" s="267"/>
      <c r="P160" s="267"/>
      <c r="Q160" s="267"/>
      <c r="R160" s="267"/>
      <c r="S160" s="267"/>
      <c r="T160" s="267"/>
      <c r="U160" s="267"/>
      <c r="V160" s="267"/>
      <c r="W160" s="267"/>
      <c r="X160" s="222">
        <f t="shared" si="2"/>
        <v>0</v>
      </c>
    </row>
    <row r="161" spans="1:24" x14ac:dyDescent="0.25">
      <c r="A161" s="263"/>
      <c r="B161" s="263"/>
      <c r="C161" s="263"/>
      <c r="D161" s="263"/>
      <c r="E161" s="263"/>
      <c r="F161" s="263"/>
      <c r="G161" s="263"/>
      <c r="H161" s="263"/>
      <c r="I161" s="263"/>
      <c r="J161" s="263"/>
      <c r="K161" s="263"/>
      <c r="L161" s="267"/>
      <c r="M161" s="267"/>
      <c r="N161" s="267"/>
      <c r="O161" s="267"/>
      <c r="P161" s="267"/>
      <c r="Q161" s="267"/>
      <c r="R161" s="267"/>
      <c r="S161" s="267"/>
      <c r="T161" s="267"/>
      <c r="U161" s="267"/>
      <c r="V161" s="267"/>
      <c r="W161" s="267"/>
      <c r="X161" s="222">
        <f t="shared" si="2"/>
        <v>0</v>
      </c>
    </row>
    <row r="162" spans="1:24" x14ac:dyDescent="0.25">
      <c r="A162" s="263"/>
      <c r="B162" s="263"/>
      <c r="C162" s="263"/>
      <c r="D162" s="263"/>
      <c r="E162" s="263"/>
      <c r="F162" s="263"/>
      <c r="G162" s="263"/>
      <c r="H162" s="263"/>
      <c r="I162" s="263"/>
      <c r="J162" s="263"/>
      <c r="K162" s="263"/>
      <c r="L162" s="267"/>
      <c r="M162" s="267"/>
      <c r="N162" s="267"/>
      <c r="O162" s="267"/>
      <c r="P162" s="267"/>
      <c r="Q162" s="267"/>
      <c r="R162" s="267"/>
      <c r="S162" s="267"/>
      <c r="T162" s="267"/>
      <c r="U162" s="267"/>
      <c r="V162" s="267"/>
      <c r="W162" s="267"/>
      <c r="X162" s="222">
        <f t="shared" si="2"/>
        <v>0</v>
      </c>
    </row>
    <row r="163" spans="1:24" x14ac:dyDescent="0.25">
      <c r="A163" s="263"/>
      <c r="B163" s="263"/>
      <c r="C163" s="263"/>
      <c r="D163" s="263"/>
      <c r="E163" s="263"/>
      <c r="F163" s="263"/>
      <c r="G163" s="263"/>
      <c r="H163" s="263"/>
      <c r="I163" s="263"/>
      <c r="J163" s="263"/>
      <c r="K163" s="263"/>
      <c r="L163" s="267"/>
      <c r="M163" s="267"/>
      <c r="N163" s="267"/>
      <c r="O163" s="267"/>
      <c r="P163" s="267"/>
      <c r="Q163" s="267"/>
      <c r="R163" s="267"/>
      <c r="S163" s="267"/>
      <c r="T163" s="267"/>
      <c r="U163" s="267"/>
      <c r="V163" s="267"/>
      <c r="W163" s="267"/>
      <c r="X163" s="222">
        <f t="shared" si="2"/>
        <v>0</v>
      </c>
    </row>
    <row r="164" spans="1:24" x14ac:dyDescent="0.25">
      <c r="A164" s="263"/>
      <c r="B164" s="263"/>
      <c r="C164" s="263"/>
      <c r="D164" s="263"/>
      <c r="E164" s="263"/>
      <c r="F164" s="263"/>
      <c r="G164" s="263"/>
      <c r="H164" s="263"/>
      <c r="I164" s="263"/>
      <c r="J164" s="263"/>
      <c r="K164" s="263"/>
      <c r="L164" s="267"/>
      <c r="M164" s="267"/>
      <c r="N164" s="267"/>
      <c r="O164" s="267"/>
      <c r="P164" s="267"/>
      <c r="Q164" s="267"/>
      <c r="R164" s="267"/>
      <c r="S164" s="267"/>
      <c r="T164" s="267"/>
      <c r="U164" s="267"/>
      <c r="V164" s="267"/>
      <c r="W164" s="267"/>
      <c r="X164" s="222">
        <f t="shared" si="2"/>
        <v>0</v>
      </c>
    </row>
    <row r="165" spans="1:24" x14ac:dyDescent="0.25">
      <c r="A165" s="263"/>
      <c r="B165" s="263"/>
      <c r="C165" s="263"/>
      <c r="D165" s="263"/>
      <c r="E165" s="263"/>
      <c r="F165" s="263"/>
      <c r="G165" s="263"/>
      <c r="H165" s="263"/>
      <c r="I165" s="263"/>
      <c r="J165" s="263"/>
      <c r="K165" s="263"/>
      <c r="L165" s="267"/>
      <c r="M165" s="267"/>
      <c r="N165" s="267"/>
      <c r="O165" s="267"/>
      <c r="P165" s="267"/>
      <c r="Q165" s="267"/>
      <c r="R165" s="267"/>
      <c r="S165" s="267"/>
      <c r="T165" s="267"/>
      <c r="U165" s="267"/>
      <c r="V165" s="267"/>
      <c r="W165" s="267"/>
      <c r="X165" s="222">
        <f t="shared" si="2"/>
        <v>0</v>
      </c>
    </row>
    <row r="166" spans="1:24" x14ac:dyDescent="0.25">
      <c r="A166" s="263"/>
      <c r="B166" s="263"/>
      <c r="C166" s="263"/>
      <c r="D166" s="263"/>
      <c r="E166" s="263"/>
      <c r="F166" s="263"/>
      <c r="G166" s="263"/>
      <c r="H166" s="263"/>
      <c r="I166" s="263"/>
      <c r="J166" s="263"/>
      <c r="K166" s="263"/>
      <c r="L166" s="267"/>
      <c r="M166" s="267"/>
      <c r="N166" s="267"/>
      <c r="O166" s="267"/>
      <c r="P166" s="267"/>
      <c r="Q166" s="267"/>
      <c r="R166" s="267"/>
      <c r="S166" s="267"/>
      <c r="T166" s="267"/>
      <c r="U166" s="267"/>
      <c r="V166" s="267"/>
      <c r="W166" s="267"/>
      <c r="X166" s="222">
        <f t="shared" si="2"/>
        <v>0</v>
      </c>
    </row>
    <row r="167" spans="1:24" x14ac:dyDescent="0.25">
      <c r="A167" s="263"/>
      <c r="B167" s="263"/>
      <c r="C167" s="263"/>
      <c r="D167" s="263"/>
      <c r="E167" s="263"/>
      <c r="F167" s="263"/>
      <c r="G167" s="263"/>
      <c r="H167" s="263"/>
      <c r="I167" s="263"/>
      <c r="J167" s="263"/>
      <c r="K167" s="263"/>
      <c r="L167" s="267"/>
      <c r="M167" s="267"/>
      <c r="N167" s="267"/>
      <c r="O167" s="267"/>
      <c r="P167" s="267"/>
      <c r="Q167" s="267"/>
      <c r="R167" s="267"/>
      <c r="S167" s="267"/>
      <c r="T167" s="267"/>
      <c r="U167" s="267"/>
      <c r="V167" s="267"/>
      <c r="W167" s="267"/>
      <c r="X167" s="222">
        <f t="shared" si="2"/>
        <v>0</v>
      </c>
    </row>
    <row r="168" spans="1:24" x14ac:dyDescent="0.25">
      <c r="A168" s="263"/>
      <c r="B168" s="263"/>
      <c r="C168" s="263"/>
      <c r="D168" s="263"/>
      <c r="E168" s="263"/>
      <c r="F168" s="263"/>
      <c r="G168" s="263"/>
      <c r="H168" s="263"/>
      <c r="I168" s="263"/>
      <c r="J168" s="263"/>
      <c r="K168" s="263"/>
      <c r="L168" s="267"/>
      <c r="M168" s="267"/>
      <c r="N168" s="267"/>
      <c r="O168" s="267"/>
      <c r="P168" s="267"/>
      <c r="Q168" s="267"/>
      <c r="R168" s="267"/>
      <c r="S168" s="267"/>
      <c r="T168" s="267"/>
      <c r="U168" s="267"/>
      <c r="V168" s="267"/>
      <c r="W168" s="267"/>
      <c r="X168" s="222">
        <f t="shared" si="2"/>
        <v>0</v>
      </c>
    </row>
    <row r="169" spans="1:24" x14ac:dyDescent="0.25">
      <c r="A169" s="263"/>
      <c r="B169" s="263"/>
      <c r="C169" s="263"/>
      <c r="D169" s="263"/>
      <c r="E169" s="263"/>
      <c r="F169" s="263"/>
      <c r="G169" s="263"/>
      <c r="H169" s="263"/>
      <c r="I169" s="263"/>
      <c r="J169" s="263"/>
      <c r="K169" s="263"/>
      <c r="L169" s="267"/>
      <c r="M169" s="267"/>
      <c r="N169" s="267"/>
      <c r="O169" s="267"/>
      <c r="P169" s="267"/>
      <c r="Q169" s="267"/>
      <c r="R169" s="267"/>
      <c r="S169" s="267"/>
      <c r="T169" s="267"/>
      <c r="U169" s="267"/>
      <c r="V169" s="267"/>
      <c r="W169" s="267"/>
      <c r="X169" s="222">
        <f t="shared" si="2"/>
        <v>0</v>
      </c>
    </row>
    <row r="170" spans="1:24" x14ac:dyDescent="0.25">
      <c r="A170" s="263"/>
      <c r="B170" s="263"/>
      <c r="C170" s="263"/>
      <c r="D170" s="263"/>
      <c r="E170" s="263"/>
      <c r="F170" s="263"/>
      <c r="G170" s="263"/>
      <c r="H170" s="263"/>
      <c r="I170" s="263"/>
      <c r="J170" s="263"/>
      <c r="K170" s="263"/>
      <c r="L170" s="267"/>
      <c r="M170" s="267"/>
      <c r="N170" s="267"/>
      <c r="O170" s="267"/>
      <c r="P170" s="267"/>
      <c r="Q170" s="267"/>
      <c r="R170" s="267"/>
      <c r="S170" s="267"/>
      <c r="T170" s="267"/>
      <c r="U170" s="267"/>
      <c r="V170" s="267"/>
      <c r="W170" s="267"/>
      <c r="X170" s="222">
        <f t="shared" si="2"/>
        <v>0</v>
      </c>
    </row>
    <row r="171" spans="1:24" x14ac:dyDescent="0.25">
      <c r="A171" s="263"/>
      <c r="B171" s="263"/>
      <c r="C171" s="263"/>
      <c r="D171" s="263"/>
      <c r="E171" s="263"/>
      <c r="F171" s="263"/>
      <c r="G171" s="263"/>
      <c r="H171" s="263"/>
      <c r="I171" s="263"/>
      <c r="J171" s="263"/>
      <c r="K171" s="263"/>
      <c r="L171" s="267"/>
      <c r="M171" s="267"/>
      <c r="N171" s="267"/>
      <c r="O171" s="267"/>
      <c r="P171" s="267"/>
      <c r="Q171" s="267"/>
      <c r="R171" s="267"/>
      <c r="S171" s="267"/>
      <c r="T171" s="267"/>
      <c r="U171" s="267"/>
      <c r="V171" s="267"/>
      <c r="W171" s="267"/>
      <c r="X171" s="222">
        <f t="shared" si="2"/>
        <v>0</v>
      </c>
    </row>
    <row r="172" spans="1:24" x14ac:dyDescent="0.25">
      <c r="A172" s="263"/>
      <c r="B172" s="263"/>
      <c r="C172" s="263"/>
      <c r="D172" s="263"/>
      <c r="E172" s="263"/>
      <c r="F172" s="263"/>
      <c r="G172" s="263"/>
      <c r="H172" s="263"/>
      <c r="I172" s="263"/>
      <c r="J172" s="263"/>
      <c r="K172" s="263"/>
      <c r="L172" s="267"/>
      <c r="M172" s="267"/>
      <c r="N172" s="267"/>
      <c r="O172" s="267"/>
      <c r="P172" s="267"/>
      <c r="Q172" s="267"/>
      <c r="R172" s="267"/>
      <c r="S172" s="267"/>
      <c r="T172" s="267"/>
      <c r="U172" s="267"/>
      <c r="V172" s="267"/>
      <c r="W172" s="267"/>
      <c r="X172" s="222">
        <f t="shared" si="2"/>
        <v>0</v>
      </c>
    </row>
    <row r="173" spans="1:24" x14ac:dyDescent="0.25">
      <c r="A173" s="263"/>
      <c r="B173" s="263"/>
      <c r="C173" s="263"/>
      <c r="D173" s="263"/>
      <c r="E173" s="263"/>
      <c r="F173" s="263"/>
      <c r="G173" s="263"/>
      <c r="H173" s="263"/>
      <c r="I173" s="263"/>
      <c r="J173" s="263"/>
      <c r="K173" s="263"/>
      <c r="L173" s="267"/>
      <c r="M173" s="267"/>
      <c r="N173" s="267"/>
      <c r="O173" s="267"/>
      <c r="P173" s="267"/>
      <c r="Q173" s="267"/>
      <c r="R173" s="267"/>
      <c r="S173" s="267"/>
      <c r="T173" s="267"/>
      <c r="U173" s="267"/>
      <c r="V173" s="267"/>
      <c r="W173" s="267"/>
      <c r="X173" s="222">
        <f t="shared" si="2"/>
        <v>0</v>
      </c>
    </row>
    <row r="174" spans="1:24" x14ac:dyDescent="0.25">
      <c r="A174" s="263"/>
      <c r="B174" s="263"/>
      <c r="C174" s="263"/>
      <c r="D174" s="263"/>
      <c r="E174" s="263"/>
      <c r="F174" s="263"/>
      <c r="G174" s="263"/>
      <c r="H174" s="263"/>
      <c r="I174" s="263"/>
      <c r="J174" s="263"/>
      <c r="K174" s="263"/>
      <c r="L174" s="267"/>
      <c r="M174" s="267"/>
      <c r="N174" s="267"/>
      <c r="O174" s="267"/>
      <c r="P174" s="267"/>
      <c r="Q174" s="267"/>
      <c r="R174" s="267"/>
      <c r="S174" s="267"/>
      <c r="T174" s="267"/>
      <c r="U174" s="267"/>
      <c r="V174" s="267"/>
      <c r="W174" s="267"/>
      <c r="X174" s="222">
        <f t="shared" si="2"/>
        <v>0</v>
      </c>
    </row>
    <row r="175" spans="1:24" x14ac:dyDescent="0.25">
      <c r="A175" s="263"/>
      <c r="B175" s="263"/>
      <c r="C175" s="263"/>
      <c r="D175" s="263"/>
      <c r="E175" s="263"/>
      <c r="F175" s="263"/>
      <c r="G175" s="263"/>
      <c r="H175" s="263"/>
      <c r="I175" s="263"/>
      <c r="J175" s="263"/>
      <c r="K175" s="263"/>
      <c r="L175" s="267"/>
      <c r="M175" s="267"/>
      <c r="N175" s="267"/>
      <c r="O175" s="267"/>
      <c r="P175" s="267"/>
      <c r="Q175" s="267"/>
      <c r="R175" s="267"/>
      <c r="S175" s="267"/>
      <c r="T175" s="267"/>
      <c r="U175" s="267"/>
      <c r="V175" s="267"/>
      <c r="W175" s="267"/>
      <c r="X175" s="222">
        <f t="shared" si="2"/>
        <v>0</v>
      </c>
    </row>
    <row r="176" spans="1:24" x14ac:dyDescent="0.25">
      <c r="A176" s="263"/>
      <c r="B176" s="263"/>
      <c r="C176" s="263"/>
      <c r="D176" s="263"/>
      <c r="E176" s="263"/>
      <c r="F176" s="263"/>
      <c r="G176" s="263"/>
      <c r="H176" s="263"/>
      <c r="I176" s="263"/>
      <c r="J176" s="263"/>
      <c r="K176" s="263"/>
      <c r="L176" s="267"/>
      <c r="M176" s="267"/>
      <c r="N176" s="267"/>
      <c r="O176" s="267"/>
      <c r="P176" s="267"/>
      <c r="Q176" s="267"/>
      <c r="R176" s="267"/>
      <c r="S176" s="267"/>
      <c r="T176" s="267"/>
      <c r="U176" s="267"/>
      <c r="V176" s="267"/>
      <c r="W176" s="267"/>
      <c r="X176" s="222">
        <f t="shared" si="2"/>
        <v>0</v>
      </c>
    </row>
    <row r="177" spans="1:24" x14ac:dyDescent="0.25">
      <c r="A177" s="263"/>
      <c r="B177" s="263"/>
      <c r="C177" s="263"/>
      <c r="D177" s="263"/>
      <c r="E177" s="263"/>
      <c r="F177" s="263"/>
      <c r="G177" s="263"/>
      <c r="H177" s="263"/>
      <c r="I177" s="263"/>
      <c r="J177" s="263"/>
      <c r="K177" s="263"/>
      <c r="L177" s="267"/>
      <c r="M177" s="267"/>
      <c r="N177" s="267"/>
      <c r="O177" s="267"/>
      <c r="P177" s="267"/>
      <c r="Q177" s="267"/>
      <c r="R177" s="267"/>
      <c r="S177" s="267"/>
      <c r="T177" s="267"/>
      <c r="U177" s="267"/>
      <c r="V177" s="267"/>
      <c r="W177" s="267"/>
      <c r="X177" s="222">
        <f t="shared" si="2"/>
        <v>0</v>
      </c>
    </row>
    <row r="178" spans="1:24" x14ac:dyDescent="0.25">
      <c r="A178" s="263"/>
      <c r="B178" s="263"/>
      <c r="C178" s="263"/>
      <c r="D178" s="263"/>
      <c r="E178" s="263"/>
      <c r="F178" s="263"/>
      <c r="G178" s="263"/>
      <c r="H178" s="263"/>
      <c r="I178" s="263"/>
      <c r="J178" s="263"/>
      <c r="K178" s="263"/>
      <c r="L178" s="267"/>
      <c r="M178" s="267"/>
      <c r="N178" s="267"/>
      <c r="O178" s="267"/>
      <c r="P178" s="267"/>
      <c r="Q178" s="267"/>
      <c r="R178" s="267"/>
      <c r="S178" s="267"/>
      <c r="T178" s="267"/>
      <c r="U178" s="267"/>
      <c r="V178" s="267"/>
      <c r="W178" s="267"/>
      <c r="X178" s="222">
        <f t="shared" si="2"/>
        <v>0</v>
      </c>
    </row>
    <row r="179" spans="1:24" x14ac:dyDescent="0.25">
      <c r="A179" s="263"/>
      <c r="B179" s="263"/>
      <c r="C179" s="263"/>
      <c r="D179" s="263"/>
      <c r="E179" s="263"/>
      <c r="F179" s="263"/>
      <c r="G179" s="263"/>
      <c r="H179" s="263"/>
      <c r="I179" s="263"/>
      <c r="J179" s="263"/>
      <c r="K179" s="263"/>
      <c r="L179" s="267"/>
      <c r="M179" s="267"/>
      <c r="N179" s="267"/>
      <c r="O179" s="267"/>
      <c r="P179" s="267"/>
      <c r="Q179" s="267"/>
      <c r="R179" s="267"/>
      <c r="S179" s="267"/>
      <c r="T179" s="267"/>
      <c r="U179" s="267"/>
      <c r="V179" s="267"/>
      <c r="W179" s="267"/>
      <c r="X179" s="222">
        <f t="shared" si="2"/>
        <v>0</v>
      </c>
    </row>
    <row r="180" spans="1:24" x14ac:dyDescent="0.25">
      <c r="A180" s="263"/>
      <c r="B180" s="263"/>
      <c r="C180" s="263"/>
      <c r="D180" s="263"/>
      <c r="E180" s="263"/>
      <c r="F180" s="263"/>
      <c r="G180" s="263"/>
      <c r="H180" s="263"/>
      <c r="I180" s="263"/>
      <c r="J180" s="263"/>
      <c r="K180" s="263"/>
      <c r="L180" s="267"/>
      <c r="M180" s="267"/>
      <c r="N180" s="267"/>
      <c r="O180" s="267"/>
      <c r="P180" s="267"/>
      <c r="Q180" s="267"/>
      <c r="R180" s="267"/>
      <c r="S180" s="267"/>
      <c r="T180" s="267"/>
      <c r="U180" s="267"/>
      <c r="V180" s="267"/>
      <c r="W180" s="267"/>
      <c r="X180" s="222">
        <f t="shared" si="2"/>
        <v>0</v>
      </c>
    </row>
    <row r="181" spans="1:24" x14ac:dyDescent="0.25">
      <c r="A181" s="263"/>
      <c r="B181" s="263"/>
      <c r="C181" s="263"/>
      <c r="D181" s="263"/>
      <c r="E181" s="263"/>
      <c r="F181" s="263"/>
      <c r="G181" s="263"/>
      <c r="H181" s="263"/>
      <c r="I181" s="263"/>
      <c r="J181" s="263"/>
      <c r="K181" s="263"/>
      <c r="L181" s="267"/>
      <c r="M181" s="267"/>
      <c r="N181" s="267"/>
      <c r="O181" s="267"/>
      <c r="P181" s="267"/>
      <c r="Q181" s="267"/>
      <c r="R181" s="267"/>
      <c r="S181" s="267"/>
      <c r="T181" s="267"/>
      <c r="U181" s="267"/>
      <c r="V181" s="267"/>
      <c r="W181" s="267"/>
      <c r="X181" s="222">
        <f t="shared" si="2"/>
        <v>0</v>
      </c>
    </row>
    <row r="182" spans="1:24" x14ac:dyDescent="0.25">
      <c r="A182" s="263"/>
      <c r="B182" s="263"/>
      <c r="C182" s="263"/>
      <c r="D182" s="263"/>
      <c r="E182" s="263"/>
      <c r="F182" s="263"/>
      <c r="G182" s="263"/>
      <c r="H182" s="263"/>
      <c r="I182" s="263"/>
      <c r="J182" s="263"/>
      <c r="K182" s="263"/>
      <c r="L182" s="267"/>
      <c r="M182" s="267"/>
      <c r="N182" s="267"/>
      <c r="O182" s="267"/>
      <c r="P182" s="267"/>
      <c r="Q182" s="267"/>
      <c r="R182" s="267"/>
      <c r="S182" s="267"/>
      <c r="T182" s="267"/>
      <c r="U182" s="267"/>
      <c r="V182" s="267"/>
      <c r="W182" s="267"/>
      <c r="X182" s="222">
        <f t="shared" si="2"/>
        <v>0</v>
      </c>
    </row>
    <row r="183" spans="1:24" x14ac:dyDescent="0.25">
      <c r="A183" s="263"/>
      <c r="B183" s="263"/>
      <c r="C183" s="263"/>
      <c r="D183" s="263"/>
      <c r="E183" s="263"/>
      <c r="F183" s="263"/>
      <c r="G183" s="263"/>
      <c r="H183" s="263"/>
      <c r="I183" s="263"/>
      <c r="J183" s="263"/>
      <c r="K183" s="263"/>
      <c r="L183" s="267"/>
      <c r="M183" s="267"/>
      <c r="N183" s="267"/>
      <c r="O183" s="267"/>
      <c r="P183" s="267"/>
      <c r="Q183" s="267"/>
      <c r="R183" s="267"/>
      <c r="S183" s="267"/>
      <c r="T183" s="267"/>
      <c r="U183" s="267"/>
      <c r="V183" s="267"/>
      <c r="W183" s="267"/>
      <c r="X183" s="222">
        <f t="shared" si="2"/>
        <v>0</v>
      </c>
    </row>
    <row r="184" spans="1:24" x14ac:dyDescent="0.25">
      <c r="A184" s="263"/>
      <c r="B184" s="263"/>
      <c r="C184" s="263"/>
      <c r="D184" s="263"/>
      <c r="E184" s="263"/>
      <c r="F184" s="263"/>
      <c r="G184" s="263"/>
      <c r="H184" s="263"/>
      <c r="I184" s="263"/>
      <c r="J184" s="263"/>
      <c r="K184" s="263"/>
      <c r="L184" s="267"/>
      <c r="M184" s="267"/>
      <c r="N184" s="267"/>
      <c r="O184" s="267"/>
      <c r="P184" s="267"/>
      <c r="Q184" s="267"/>
      <c r="R184" s="267"/>
      <c r="S184" s="267"/>
      <c r="T184" s="267"/>
      <c r="U184" s="267"/>
      <c r="V184" s="267"/>
      <c r="W184" s="267"/>
      <c r="X184" s="222">
        <f t="shared" si="2"/>
        <v>0</v>
      </c>
    </row>
    <row r="185" spans="1:24" x14ac:dyDescent="0.25">
      <c r="A185" s="263"/>
      <c r="B185" s="263"/>
      <c r="C185" s="263"/>
      <c r="D185" s="263"/>
      <c r="E185" s="263"/>
      <c r="F185" s="263"/>
      <c r="G185" s="263"/>
      <c r="H185" s="263"/>
      <c r="I185" s="263"/>
      <c r="J185" s="263"/>
      <c r="K185" s="263"/>
      <c r="L185" s="267"/>
      <c r="M185" s="267"/>
      <c r="N185" s="267"/>
      <c r="O185" s="267"/>
      <c r="P185" s="267"/>
      <c r="Q185" s="267"/>
      <c r="R185" s="267"/>
      <c r="S185" s="267"/>
      <c r="T185" s="267"/>
      <c r="U185" s="267"/>
      <c r="V185" s="267"/>
      <c r="W185" s="267"/>
      <c r="X185" s="222">
        <f t="shared" si="2"/>
        <v>0</v>
      </c>
    </row>
    <row r="186" spans="1:24" x14ac:dyDescent="0.25">
      <c r="A186" s="263"/>
      <c r="B186" s="263"/>
      <c r="C186" s="263"/>
      <c r="D186" s="263"/>
      <c r="E186" s="263"/>
      <c r="F186" s="263"/>
      <c r="G186" s="263"/>
      <c r="H186" s="263"/>
      <c r="I186" s="263"/>
      <c r="J186" s="263"/>
      <c r="K186" s="263"/>
      <c r="L186" s="267"/>
      <c r="M186" s="267"/>
      <c r="N186" s="267"/>
      <c r="O186" s="267"/>
      <c r="P186" s="267"/>
      <c r="Q186" s="267"/>
      <c r="R186" s="267"/>
      <c r="S186" s="267"/>
      <c r="T186" s="267"/>
      <c r="U186" s="267"/>
      <c r="V186" s="267"/>
      <c r="W186" s="267"/>
      <c r="X186" s="222">
        <f t="shared" si="2"/>
        <v>0</v>
      </c>
    </row>
    <row r="187" spans="1:24" x14ac:dyDescent="0.25">
      <c r="A187" s="263"/>
      <c r="B187" s="263"/>
      <c r="C187" s="263"/>
      <c r="D187" s="263"/>
      <c r="E187" s="263"/>
      <c r="F187" s="263"/>
      <c r="G187" s="263"/>
      <c r="H187" s="263"/>
      <c r="I187" s="263"/>
      <c r="J187" s="263"/>
      <c r="K187" s="263"/>
      <c r="L187" s="267"/>
      <c r="M187" s="267"/>
      <c r="N187" s="267"/>
      <c r="O187" s="267"/>
      <c r="P187" s="267"/>
      <c r="Q187" s="267"/>
      <c r="R187" s="267"/>
      <c r="S187" s="267"/>
      <c r="T187" s="267"/>
      <c r="U187" s="267"/>
      <c r="V187" s="267"/>
      <c r="W187" s="267"/>
      <c r="X187" s="222">
        <f t="shared" si="2"/>
        <v>0</v>
      </c>
    </row>
    <row r="188" spans="1:24" x14ac:dyDescent="0.25">
      <c r="A188" s="263"/>
      <c r="B188" s="263"/>
      <c r="C188" s="263"/>
      <c r="D188" s="263"/>
      <c r="E188" s="263"/>
      <c r="F188" s="263"/>
      <c r="G188" s="263"/>
      <c r="H188" s="263"/>
      <c r="I188" s="263"/>
      <c r="J188" s="263"/>
      <c r="K188" s="263"/>
      <c r="L188" s="267"/>
      <c r="M188" s="267"/>
      <c r="N188" s="267"/>
      <c r="O188" s="267"/>
      <c r="P188" s="267"/>
      <c r="Q188" s="267"/>
      <c r="R188" s="267"/>
      <c r="S188" s="267"/>
      <c r="T188" s="267"/>
      <c r="U188" s="267"/>
      <c r="V188" s="267"/>
      <c r="W188" s="267"/>
      <c r="X188" s="222">
        <f t="shared" si="2"/>
        <v>0</v>
      </c>
    </row>
    <row r="189" spans="1:24" x14ac:dyDescent="0.25">
      <c r="A189" s="263"/>
      <c r="B189" s="263"/>
      <c r="C189" s="263"/>
      <c r="D189" s="263"/>
      <c r="E189" s="263"/>
      <c r="F189" s="263"/>
      <c r="G189" s="263"/>
      <c r="H189" s="263"/>
      <c r="I189" s="263"/>
      <c r="J189" s="263"/>
      <c r="K189" s="263"/>
      <c r="L189" s="267"/>
      <c r="M189" s="267"/>
      <c r="N189" s="267"/>
      <c r="O189" s="267"/>
      <c r="P189" s="267"/>
      <c r="Q189" s="267"/>
      <c r="R189" s="267"/>
      <c r="S189" s="267"/>
      <c r="T189" s="267"/>
      <c r="U189" s="267"/>
      <c r="V189" s="267"/>
      <c r="W189" s="267"/>
      <c r="X189" s="222">
        <f t="shared" si="2"/>
        <v>0</v>
      </c>
    </row>
    <row r="190" spans="1:24" x14ac:dyDescent="0.25">
      <c r="A190" s="263"/>
      <c r="B190" s="263"/>
      <c r="C190" s="263"/>
      <c r="D190" s="263"/>
      <c r="E190" s="263"/>
      <c r="F190" s="263"/>
      <c r="G190" s="263"/>
      <c r="H190" s="263"/>
      <c r="I190" s="263"/>
      <c r="J190" s="263"/>
      <c r="K190" s="263"/>
      <c r="L190" s="267"/>
      <c r="M190" s="267"/>
      <c r="N190" s="267"/>
      <c r="O190" s="267"/>
      <c r="P190" s="267"/>
      <c r="Q190" s="267"/>
      <c r="R190" s="267"/>
      <c r="S190" s="267"/>
      <c r="T190" s="267"/>
      <c r="U190" s="267"/>
      <c r="V190" s="267"/>
      <c r="W190" s="267"/>
      <c r="X190" s="222">
        <f t="shared" si="2"/>
        <v>0</v>
      </c>
    </row>
    <row r="191" spans="1:24" x14ac:dyDescent="0.25">
      <c r="A191" s="263"/>
      <c r="B191" s="263"/>
      <c r="C191" s="263"/>
      <c r="D191" s="263"/>
      <c r="E191" s="263"/>
      <c r="F191" s="263"/>
      <c r="G191" s="263"/>
      <c r="H191" s="263"/>
      <c r="I191" s="263"/>
      <c r="J191" s="263"/>
      <c r="K191" s="263"/>
      <c r="L191" s="267"/>
      <c r="M191" s="267"/>
      <c r="N191" s="267"/>
      <c r="O191" s="267"/>
      <c r="P191" s="267"/>
      <c r="Q191" s="267"/>
      <c r="R191" s="267"/>
      <c r="S191" s="267"/>
      <c r="T191" s="267"/>
      <c r="U191" s="267"/>
      <c r="V191" s="267"/>
      <c r="W191" s="267"/>
      <c r="X191" s="222">
        <f t="shared" si="2"/>
        <v>0</v>
      </c>
    </row>
    <row r="192" spans="1:24" x14ac:dyDescent="0.25">
      <c r="A192" s="263"/>
      <c r="B192" s="263"/>
      <c r="C192" s="263"/>
      <c r="D192" s="263"/>
      <c r="E192" s="263"/>
      <c r="F192" s="263"/>
      <c r="G192" s="263"/>
      <c r="H192" s="263"/>
      <c r="I192" s="263"/>
      <c r="J192" s="263"/>
      <c r="K192" s="263"/>
      <c r="L192" s="267"/>
      <c r="M192" s="267"/>
      <c r="N192" s="267"/>
      <c r="O192" s="267"/>
      <c r="P192" s="267"/>
      <c r="Q192" s="267"/>
      <c r="R192" s="267"/>
      <c r="S192" s="267"/>
      <c r="T192" s="267"/>
      <c r="U192" s="267"/>
      <c r="V192" s="267"/>
      <c r="W192" s="267"/>
      <c r="X192" s="222">
        <f t="shared" si="2"/>
        <v>0</v>
      </c>
    </row>
    <row r="193" spans="1:24" x14ac:dyDescent="0.25">
      <c r="A193" s="263"/>
      <c r="B193" s="263"/>
      <c r="C193" s="263"/>
      <c r="D193" s="263"/>
      <c r="E193" s="263"/>
      <c r="F193" s="263"/>
      <c r="G193" s="263"/>
      <c r="H193" s="263"/>
      <c r="I193" s="263"/>
      <c r="J193" s="263"/>
      <c r="K193" s="263"/>
      <c r="L193" s="267"/>
      <c r="M193" s="267"/>
      <c r="N193" s="267"/>
      <c r="O193" s="267"/>
      <c r="P193" s="267"/>
      <c r="Q193" s="267"/>
      <c r="R193" s="267"/>
      <c r="S193" s="267"/>
      <c r="T193" s="267"/>
      <c r="U193" s="267"/>
      <c r="V193" s="267"/>
      <c r="W193" s="267"/>
      <c r="X193" s="222">
        <f t="shared" si="2"/>
        <v>0</v>
      </c>
    </row>
    <row r="194" spans="1:24" x14ac:dyDescent="0.25">
      <c r="A194" s="263"/>
      <c r="B194" s="263"/>
      <c r="C194" s="263"/>
      <c r="D194" s="263"/>
      <c r="E194" s="263"/>
      <c r="F194" s="263"/>
      <c r="G194" s="263"/>
      <c r="H194" s="263"/>
      <c r="I194" s="263"/>
      <c r="J194" s="263"/>
      <c r="K194" s="263"/>
      <c r="L194" s="267"/>
      <c r="M194" s="267"/>
      <c r="N194" s="267"/>
      <c r="O194" s="267"/>
      <c r="P194" s="267"/>
      <c r="Q194" s="267"/>
      <c r="R194" s="267"/>
      <c r="S194" s="267"/>
      <c r="T194" s="267"/>
      <c r="U194" s="267"/>
      <c r="V194" s="267"/>
      <c r="W194" s="267"/>
      <c r="X194" s="222">
        <f t="shared" si="2"/>
        <v>0</v>
      </c>
    </row>
    <row r="195" spans="1:24" x14ac:dyDescent="0.25">
      <c r="A195" s="263"/>
      <c r="B195" s="263"/>
      <c r="C195" s="263"/>
      <c r="D195" s="263"/>
      <c r="E195" s="263"/>
      <c r="F195" s="263"/>
      <c r="G195" s="263"/>
      <c r="H195" s="263"/>
      <c r="I195" s="263"/>
      <c r="J195" s="263"/>
      <c r="K195" s="263"/>
      <c r="L195" s="267"/>
      <c r="M195" s="267"/>
      <c r="N195" s="267"/>
      <c r="O195" s="267"/>
      <c r="P195" s="267"/>
      <c r="Q195" s="267"/>
      <c r="R195" s="267"/>
      <c r="S195" s="267"/>
      <c r="T195" s="267"/>
      <c r="U195" s="267"/>
      <c r="V195" s="267"/>
      <c r="W195" s="267"/>
      <c r="X195" s="222">
        <f t="shared" si="2"/>
        <v>0</v>
      </c>
    </row>
    <row r="196" spans="1:24" x14ac:dyDescent="0.25">
      <c r="A196" s="263"/>
      <c r="B196" s="263"/>
      <c r="C196" s="263"/>
      <c r="D196" s="263"/>
      <c r="E196" s="263"/>
      <c r="F196" s="263"/>
      <c r="G196" s="263"/>
      <c r="H196" s="263"/>
      <c r="I196" s="263"/>
      <c r="J196" s="263"/>
      <c r="K196" s="263"/>
      <c r="L196" s="267"/>
      <c r="M196" s="267"/>
      <c r="N196" s="267"/>
      <c r="O196" s="267"/>
      <c r="P196" s="267"/>
      <c r="Q196" s="267"/>
      <c r="R196" s="267"/>
      <c r="S196" s="267"/>
      <c r="T196" s="267"/>
      <c r="U196" s="267"/>
      <c r="V196" s="267"/>
      <c r="W196" s="267"/>
      <c r="X196" s="222">
        <f t="shared" si="2"/>
        <v>0</v>
      </c>
    </row>
    <row r="197" spans="1:24" x14ac:dyDescent="0.25">
      <c r="A197" s="263"/>
      <c r="B197" s="263"/>
      <c r="C197" s="263"/>
      <c r="D197" s="263"/>
      <c r="E197" s="263"/>
      <c r="F197" s="263"/>
      <c r="G197" s="263"/>
      <c r="H197" s="263"/>
      <c r="I197" s="263"/>
      <c r="J197" s="263"/>
      <c r="K197" s="263"/>
      <c r="L197" s="267"/>
      <c r="M197" s="267"/>
      <c r="N197" s="267"/>
      <c r="O197" s="267"/>
      <c r="P197" s="267"/>
      <c r="Q197" s="267"/>
      <c r="R197" s="267"/>
      <c r="S197" s="267"/>
      <c r="T197" s="267"/>
      <c r="U197" s="267"/>
      <c r="V197" s="267"/>
      <c r="W197" s="267"/>
      <c r="X197" s="222">
        <f t="shared" si="2"/>
        <v>0</v>
      </c>
    </row>
    <row r="198" spans="1:24" x14ac:dyDescent="0.25">
      <c r="A198" s="263"/>
      <c r="B198" s="263"/>
      <c r="C198" s="263"/>
      <c r="D198" s="263"/>
      <c r="E198" s="263"/>
      <c r="F198" s="263"/>
      <c r="G198" s="263"/>
      <c r="H198" s="263"/>
      <c r="I198" s="263"/>
      <c r="J198" s="263"/>
      <c r="K198" s="263"/>
      <c r="L198" s="267"/>
      <c r="M198" s="267"/>
      <c r="N198" s="267"/>
      <c r="O198" s="267"/>
      <c r="P198" s="267"/>
      <c r="Q198" s="267"/>
      <c r="R198" s="267"/>
      <c r="S198" s="267"/>
      <c r="T198" s="267"/>
      <c r="U198" s="267"/>
      <c r="V198" s="267"/>
      <c r="W198" s="267"/>
      <c r="X198" s="222">
        <f t="shared" si="2"/>
        <v>0</v>
      </c>
    </row>
    <row r="199" spans="1:24" x14ac:dyDescent="0.25">
      <c r="A199" s="263"/>
      <c r="B199" s="263"/>
      <c r="C199" s="263"/>
      <c r="D199" s="263"/>
      <c r="E199" s="263"/>
      <c r="F199" s="263"/>
      <c r="G199" s="263"/>
      <c r="H199" s="263"/>
      <c r="I199" s="263"/>
      <c r="J199" s="263"/>
      <c r="K199" s="263"/>
      <c r="L199" s="267"/>
      <c r="M199" s="267"/>
      <c r="N199" s="267"/>
      <c r="O199" s="267"/>
      <c r="P199" s="267"/>
      <c r="Q199" s="267"/>
      <c r="R199" s="267"/>
      <c r="S199" s="267"/>
      <c r="T199" s="267"/>
      <c r="U199" s="267"/>
      <c r="V199" s="267"/>
      <c r="W199" s="267"/>
      <c r="X199" s="222">
        <f t="shared" si="2"/>
        <v>0</v>
      </c>
    </row>
    <row r="200" spans="1:24" x14ac:dyDescent="0.25">
      <c r="A200" s="263"/>
      <c r="B200" s="263"/>
      <c r="C200" s="263"/>
      <c r="D200" s="263"/>
      <c r="E200" s="263"/>
      <c r="F200" s="263"/>
      <c r="G200" s="263"/>
      <c r="H200" s="263"/>
      <c r="I200" s="263"/>
      <c r="J200" s="263"/>
      <c r="K200" s="263"/>
      <c r="L200" s="267"/>
      <c r="M200" s="267"/>
      <c r="N200" s="267"/>
      <c r="O200" s="267"/>
      <c r="P200" s="267"/>
      <c r="Q200" s="267"/>
      <c r="R200" s="267"/>
      <c r="S200" s="267"/>
      <c r="T200" s="267"/>
      <c r="U200" s="267"/>
      <c r="V200" s="267"/>
      <c r="W200" s="267"/>
      <c r="X200" s="222">
        <f t="shared" si="2"/>
        <v>0</v>
      </c>
    </row>
    <row r="201" spans="1:24" x14ac:dyDescent="0.25">
      <c r="A201" s="263"/>
      <c r="B201" s="263"/>
      <c r="C201" s="263"/>
      <c r="D201" s="263"/>
      <c r="E201" s="263"/>
      <c r="F201" s="263"/>
      <c r="G201" s="263"/>
      <c r="H201" s="263"/>
      <c r="I201" s="263"/>
      <c r="J201" s="263"/>
      <c r="K201" s="263"/>
      <c r="L201" s="267"/>
      <c r="M201" s="267"/>
      <c r="N201" s="267"/>
      <c r="O201" s="267"/>
      <c r="P201" s="267"/>
      <c r="Q201" s="267"/>
      <c r="R201" s="267"/>
      <c r="S201" s="267"/>
      <c r="T201" s="267"/>
      <c r="U201" s="267"/>
      <c r="V201" s="267"/>
      <c r="W201" s="267"/>
      <c r="X201" s="222">
        <f t="shared" si="2"/>
        <v>0</v>
      </c>
    </row>
    <row r="202" spans="1:24" x14ac:dyDescent="0.25">
      <c r="A202" s="263"/>
      <c r="B202" s="263"/>
      <c r="C202" s="263"/>
      <c r="D202" s="263"/>
      <c r="E202" s="263"/>
      <c r="F202" s="263"/>
      <c r="G202" s="263"/>
      <c r="H202" s="263"/>
      <c r="I202" s="263"/>
      <c r="J202" s="263"/>
      <c r="K202" s="263"/>
      <c r="L202" s="267"/>
      <c r="M202" s="267"/>
      <c r="N202" s="267"/>
      <c r="O202" s="267"/>
      <c r="P202" s="267"/>
      <c r="Q202" s="267"/>
      <c r="R202" s="267"/>
      <c r="S202" s="267"/>
      <c r="T202" s="267"/>
      <c r="U202" s="267"/>
      <c r="V202" s="267"/>
      <c r="W202" s="267"/>
      <c r="X202" s="222">
        <f t="shared" si="2"/>
        <v>0</v>
      </c>
    </row>
    <row r="203" spans="1:24" x14ac:dyDescent="0.25">
      <c r="A203" s="263"/>
      <c r="B203" s="263"/>
      <c r="C203" s="263"/>
      <c r="D203" s="263"/>
      <c r="E203" s="263"/>
      <c r="F203" s="263"/>
      <c r="G203" s="263"/>
      <c r="H203" s="263"/>
      <c r="I203" s="263"/>
      <c r="J203" s="263"/>
      <c r="K203" s="263"/>
      <c r="L203" s="267"/>
      <c r="M203" s="267"/>
      <c r="N203" s="267"/>
      <c r="O203" s="267"/>
      <c r="P203" s="267"/>
      <c r="Q203" s="267"/>
      <c r="R203" s="267"/>
      <c r="S203" s="267"/>
      <c r="T203" s="267"/>
      <c r="U203" s="267"/>
      <c r="V203" s="267"/>
      <c r="W203" s="267"/>
      <c r="X203" s="222">
        <f t="shared" si="2"/>
        <v>0</v>
      </c>
    </row>
    <row r="204" spans="1:24" x14ac:dyDescent="0.25">
      <c r="A204" s="263"/>
      <c r="B204" s="263"/>
      <c r="C204" s="263"/>
      <c r="D204" s="263"/>
      <c r="E204" s="263"/>
      <c r="F204" s="263"/>
      <c r="G204" s="263"/>
      <c r="H204" s="263"/>
      <c r="I204" s="263"/>
      <c r="J204" s="263"/>
      <c r="K204" s="263"/>
      <c r="L204" s="267"/>
      <c r="M204" s="267"/>
      <c r="N204" s="267"/>
      <c r="O204" s="267"/>
      <c r="P204" s="267"/>
      <c r="Q204" s="267"/>
      <c r="R204" s="267"/>
      <c r="S204" s="267"/>
      <c r="T204" s="267"/>
      <c r="U204" s="267"/>
      <c r="V204" s="267"/>
      <c r="W204" s="267"/>
      <c r="X204" s="222">
        <f t="shared" si="2"/>
        <v>0</v>
      </c>
    </row>
    <row r="205" spans="1:24" x14ac:dyDescent="0.25">
      <c r="A205" s="263"/>
      <c r="B205" s="263"/>
      <c r="C205" s="263"/>
      <c r="D205" s="263"/>
      <c r="E205" s="263"/>
      <c r="F205" s="263"/>
      <c r="G205" s="263"/>
      <c r="H205" s="263"/>
      <c r="I205" s="263"/>
      <c r="J205" s="263"/>
      <c r="K205" s="263"/>
      <c r="L205" s="267"/>
      <c r="M205" s="267"/>
      <c r="N205" s="267"/>
      <c r="O205" s="267"/>
      <c r="P205" s="267"/>
      <c r="Q205" s="267"/>
      <c r="R205" s="267"/>
      <c r="S205" s="267"/>
      <c r="T205" s="267"/>
      <c r="U205" s="267"/>
      <c r="V205" s="267"/>
      <c r="W205" s="267"/>
      <c r="X205" s="222">
        <f t="shared" si="2"/>
        <v>0</v>
      </c>
    </row>
    <row r="206" spans="1:24" x14ac:dyDescent="0.25">
      <c r="A206" s="263"/>
      <c r="B206" s="263"/>
      <c r="C206" s="263"/>
      <c r="D206" s="263"/>
      <c r="E206" s="263"/>
      <c r="F206" s="263"/>
      <c r="G206" s="263"/>
      <c r="H206" s="263"/>
      <c r="I206" s="263"/>
      <c r="J206" s="263"/>
      <c r="K206" s="263"/>
      <c r="L206" s="267"/>
      <c r="M206" s="267"/>
      <c r="N206" s="267"/>
      <c r="O206" s="267"/>
      <c r="P206" s="267"/>
      <c r="Q206" s="267"/>
      <c r="R206" s="267"/>
      <c r="S206" s="267"/>
      <c r="T206" s="267"/>
      <c r="U206" s="267"/>
      <c r="V206" s="267"/>
      <c r="W206" s="267"/>
      <c r="X206" s="222">
        <f t="shared" si="2"/>
        <v>0</v>
      </c>
    </row>
    <row r="207" spans="1:24" x14ac:dyDescent="0.25">
      <c r="A207" s="263"/>
      <c r="B207" s="263"/>
      <c r="C207" s="263"/>
      <c r="D207" s="263"/>
      <c r="E207" s="263"/>
      <c r="F207" s="263"/>
      <c r="G207" s="263"/>
      <c r="H207" s="263"/>
      <c r="I207" s="263"/>
      <c r="J207" s="263"/>
      <c r="K207" s="263"/>
      <c r="L207" s="267"/>
      <c r="M207" s="267"/>
      <c r="N207" s="267"/>
      <c r="O207" s="267"/>
      <c r="P207" s="267"/>
      <c r="Q207" s="267"/>
      <c r="R207" s="267"/>
      <c r="S207" s="267"/>
      <c r="T207" s="267"/>
      <c r="U207" s="267"/>
      <c r="V207" s="267"/>
      <c r="W207" s="267"/>
      <c r="X207" s="222">
        <f t="shared" si="2"/>
        <v>0</v>
      </c>
    </row>
    <row r="208" spans="1:24" x14ac:dyDescent="0.25">
      <c r="A208" s="263"/>
      <c r="B208" s="263"/>
      <c r="C208" s="263"/>
      <c r="D208" s="263"/>
      <c r="E208" s="263"/>
      <c r="F208" s="263"/>
      <c r="G208" s="263"/>
      <c r="H208" s="263"/>
      <c r="I208" s="263"/>
      <c r="J208" s="263"/>
      <c r="K208" s="263"/>
      <c r="L208" s="267"/>
      <c r="M208" s="267"/>
      <c r="N208" s="267"/>
      <c r="O208" s="267"/>
      <c r="P208" s="267"/>
      <c r="Q208" s="267"/>
      <c r="R208" s="267"/>
      <c r="S208" s="267"/>
      <c r="T208" s="267"/>
      <c r="U208" s="267"/>
      <c r="V208" s="267"/>
      <c r="W208" s="267"/>
      <c r="X208" s="222">
        <f t="shared" si="2"/>
        <v>0</v>
      </c>
    </row>
    <row r="209" spans="1:24" x14ac:dyDescent="0.25">
      <c r="A209" s="263"/>
      <c r="B209" s="263"/>
      <c r="C209" s="263"/>
      <c r="D209" s="263"/>
      <c r="E209" s="263"/>
      <c r="F209" s="263"/>
      <c r="G209" s="263"/>
      <c r="H209" s="263"/>
      <c r="I209" s="263"/>
      <c r="J209" s="263"/>
      <c r="K209" s="263"/>
      <c r="L209" s="267"/>
      <c r="M209" s="267"/>
      <c r="N209" s="267"/>
      <c r="O209" s="267"/>
      <c r="P209" s="267"/>
      <c r="Q209" s="267"/>
      <c r="R209" s="267"/>
      <c r="S209" s="267"/>
      <c r="T209" s="267"/>
      <c r="U209" s="267"/>
      <c r="V209" s="267"/>
      <c r="W209" s="267"/>
      <c r="X209" s="222">
        <f t="shared" si="2"/>
        <v>0</v>
      </c>
    </row>
    <row r="210" spans="1:24" x14ac:dyDescent="0.25">
      <c r="A210" s="263"/>
      <c r="B210" s="263"/>
      <c r="C210" s="263"/>
      <c r="D210" s="263"/>
      <c r="E210" s="263"/>
      <c r="F210" s="263"/>
      <c r="G210" s="263"/>
      <c r="H210" s="263"/>
      <c r="I210" s="263"/>
      <c r="J210" s="263"/>
      <c r="K210" s="263"/>
      <c r="L210" s="267"/>
      <c r="M210" s="267"/>
      <c r="N210" s="267"/>
      <c r="O210" s="267"/>
      <c r="P210" s="267"/>
      <c r="Q210" s="267"/>
      <c r="R210" s="267"/>
      <c r="S210" s="267"/>
      <c r="T210" s="267"/>
      <c r="U210" s="267"/>
      <c r="V210" s="267"/>
      <c r="W210" s="267"/>
      <c r="X210" s="222">
        <f t="shared" si="2"/>
        <v>0</v>
      </c>
    </row>
    <row r="211" spans="1:24" x14ac:dyDescent="0.25">
      <c r="A211" s="263"/>
      <c r="B211" s="263"/>
      <c r="C211" s="263"/>
      <c r="D211" s="263"/>
      <c r="E211" s="263"/>
      <c r="F211" s="263"/>
      <c r="G211" s="263"/>
      <c r="H211" s="263"/>
      <c r="I211" s="263"/>
      <c r="J211" s="263"/>
      <c r="K211" s="263"/>
      <c r="L211" s="267"/>
      <c r="M211" s="267"/>
      <c r="N211" s="267"/>
      <c r="O211" s="267"/>
      <c r="P211" s="267"/>
      <c r="Q211" s="267"/>
      <c r="R211" s="267"/>
      <c r="S211" s="267"/>
      <c r="T211" s="267"/>
      <c r="U211" s="267"/>
      <c r="V211" s="267"/>
      <c r="W211" s="267"/>
      <c r="X211" s="222">
        <f t="shared" si="2"/>
        <v>0</v>
      </c>
    </row>
    <row r="212" spans="1:24" x14ac:dyDescent="0.25">
      <c r="A212" s="263"/>
      <c r="B212" s="263"/>
      <c r="C212" s="263"/>
      <c r="D212" s="263"/>
      <c r="E212" s="263"/>
      <c r="F212" s="263"/>
      <c r="G212" s="263"/>
      <c r="H212" s="263"/>
      <c r="I212" s="263"/>
      <c r="J212" s="263"/>
      <c r="K212" s="263"/>
      <c r="L212" s="267"/>
      <c r="M212" s="267"/>
      <c r="N212" s="267"/>
      <c r="O212" s="267"/>
      <c r="P212" s="267"/>
      <c r="Q212" s="267"/>
      <c r="R212" s="267"/>
      <c r="S212" s="267"/>
      <c r="T212" s="267"/>
      <c r="U212" s="267"/>
      <c r="V212" s="267"/>
      <c r="W212" s="267"/>
      <c r="X212" s="222">
        <f t="shared" ref="X212:X250" si="3">SUM(L212:W212)</f>
        <v>0</v>
      </c>
    </row>
    <row r="213" spans="1:24" x14ac:dyDescent="0.25">
      <c r="A213" s="263"/>
      <c r="B213" s="263"/>
      <c r="C213" s="263"/>
      <c r="D213" s="263"/>
      <c r="E213" s="263"/>
      <c r="F213" s="263"/>
      <c r="G213" s="263"/>
      <c r="H213" s="263"/>
      <c r="I213" s="263"/>
      <c r="J213" s="263"/>
      <c r="K213" s="263"/>
      <c r="L213" s="267"/>
      <c r="M213" s="267"/>
      <c r="N213" s="267"/>
      <c r="O213" s="267"/>
      <c r="P213" s="267"/>
      <c r="Q213" s="267"/>
      <c r="R213" s="267"/>
      <c r="S213" s="267"/>
      <c r="T213" s="267"/>
      <c r="U213" s="267"/>
      <c r="V213" s="267"/>
      <c r="W213" s="267"/>
      <c r="X213" s="222">
        <f t="shared" si="3"/>
        <v>0</v>
      </c>
    </row>
    <row r="214" spans="1:24" x14ac:dyDescent="0.25">
      <c r="A214" s="263"/>
      <c r="B214" s="263"/>
      <c r="C214" s="263"/>
      <c r="D214" s="263"/>
      <c r="E214" s="263"/>
      <c r="F214" s="263"/>
      <c r="G214" s="263"/>
      <c r="H214" s="263"/>
      <c r="I214" s="263"/>
      <c r="J214" s="263"/>
      <c r="K214" s="263"/>
      <c r="L214" s="267"/>
      <c r="M214" s="267"/>
      <c r="N214" s="267"/>
      <c r="O214" s="267"/>
      <c r="P214" s="267"/>
      <c r="Q214" s="267"/>
      <c r="R214" s="267"/>
      <c r="S214" s="267"/>
      <c r="T214" s="267"/>
      <c r="U214" s="267"/>
      <c r="V214" s="267"/>
      <c r="W214" s="267"/>
      <c r="X214" s="222">
        <f t="shared" si="3"/>
        <v>0</v>
      </c>
    </row>
    <row r="215" spans="1:24" x14ac:dyDescent="0.25">
      <c r="A215" s="263"/>
      <c r="B215" s="263"/>
      <c r="C215" s="263"/>
      <c r="D215" s="263"/>
      <c r="E215" s="263"/>
      <c r="F215" s="263"/>
      <c r="G215" s="263"/>
      <c r="H215" s="263"/>
      <c r="I215" s="263"/>
      <c r="J215" s="263"/>
      <c r="K215" s="263"/>
      <c r="L215" s="267"/>
      <c r="M215" s="267"/>
      <c r="N215" s="267"/>
      <c r="O215" s="267"/>
      <c r="P215" s="267"/>
      <c r="Q215" s="267"/>
      <c r="R215" s="267"/>
      <c r="S215" s="267"/>
      <c r="T215" s="267"/>
      <c r="U215" s="267"/>
      <c r="V215" s="267"/>
      <c r="W215" s="267"/>
      <c r="X215" s="222">
        <f t="shared" si="3"/>
        <v>0</v>
      </c>
    </row>
    <row r="216" spans="1:24" x14ac:dyDescent="0.25">
      <c r="A216" s="263"/>
      <c r="B216" s="263"/>
      <c r="C216" s="263"/>
      <c r="D216" s="263"/>
      <c r="E216" s="263"/>
      <c r="F216" s="263"/>
      <c r="G216" s="263"/>
      <c r="H216" s="263"/>
      <c r="I216" s="263"/>
      <c r="J216" s="263"/>
      <c r="K216" s="263"/>
      <c r="L216" s="267"/>
      <c r="M216" s="267"/>
      <c r="N216" s="267"/>
      <c r="O216" s="267"/>
      <c r="P216" s="267"/>
      <c r="Q216" s="267"/>
      <c r="R216" s="267"/>
      <c r="S216" s="267"/>
      <c r="T216" s="267"/>
      <c r="U216" s="267"/>
      <c r="V216" s="267"/>
      <c r="W216" s="267"/>
      <c r="X216" s="222">
        <f t="shared" si="3"/>
        <v>0</v>
      </c>
    </row>
    <row r="217" spans="1:24" x14ac:dyDescent="0.25">
      <c r="A217" s="263"/>
      <c r="B217" s="263"/>
      <c r="C217" s="263"/>
      <c r="D217" s="263"/>
      <c r="E217" s="263"/>
      <c r="F217" s="263"/>
      <c r="G217" s="263"/>
      <c r="H217" s="263"/>
      <c r="I217" s="263"/>
      <c r="J217" s="263"/>
      <c r="K217" s="263"/>
      <c r="L217" s="267"/>
      <c r="M217" s="267"/>
      <c r="N217" s="267"/>
      <c r="O217" s="267"/>
      <c r="P217" s="267"/>
      <c r="Q217" s="267"/>
      <c r="R217" s="267"/>
      <c r="S217" s="267"/>
      <c r="T217" s="267"/>
      <c r="U217" s="267"/>
      <c r="V217" s="267"/>
      <c r="W217" s="267"/>
      <c r="X217" s="222">
        <f t="shared" si="3"/>
        <v>0</v>
      </c>
    </row>
    <row r="218" spans="1:24" x14ac:dyDescent="0.25">
      <c r="A218" s="263"/>
      <c r="B218" s="263"/>
      <c r="C218" s="263"/>
      <c r="D218" s="263"/>
      <c r="E218" s="263"/>
      <c r="F218" s="263"/>
      <c r="G218" s="263"/>
      <c r="H218" s="263"/>
      <c r="I218" s="263"/>
      <c r="J218" s="263"/>
      <c r="K218" s="263"/>
      <c r="L218" s="267"/>
      <c r="M218" s="267"/>
      <c r="N218" s="267"/>
      <c r="O218" s="267"/>
      <c r="P218" s="267"/>
      <c r="Q218" s="267"/>
      <c r="R218" s="267"/>
      <c r="S218" s="267"/>
      <c r="T218" s="267"/>
      <c r="U218" s="267"/>
      <c r="V218" s="267"/>
      <c r="W218" s="267"/>
      <c r="X218" s="222">
        <f t="shared" si="3"/>
        <v>0</v>
      </c>
    </row>
    <row r="219" spans="1:24" x14ac:dyDescent="0.25">
      <c r="A219" s="263"/>
      <c r="B219" s="263"/>
      <c r="C219" s="263"/>
      <c r="D219" s="263"/>
      <c r="E219" s="263"/>
      <c r="F219" s="263"/>
      <c r="G219" s="263"/>
      <c r="H219" s="263"/>
      <c r="I219" s="263"/>
      <c r="J219" s="263"/>
      <c r="K219" s="263"/>
      <c r="L219" s="267"/>
      <c r="M219" s="267"/>
      <c r="N219" s="267"/>
      <c r="O219" s="267"/>
      <c r="P219" s="267"/>
      <c r="Q219" s="267"/>
      <c r="R219" s="267"/>
      <c r="S219" s="267"/>
      <c r="T219" s="267"/>
      <c r="U219" s="267"/>
      <c r="V219" s="267"/>
      <c r="W219" s="267"/>
      <c r="X219" s="222">
        <f t="shared" si="3"/>
        <v>0</v>
      </c>
    </row>
    <row r="220" spans="1:24" x14ac:dyDescent="0.25">
      <c r="A220" s="263"/>
      <c r="B220" s="263"/>
      <c r="C220" s="263"/>
      <c r="D220" s="263"/>
      <c r="E220" s="263"/>
      <c r="F220" s="263"/>
      <c r="G220" s="263"/>
      <c r="H220" s="263"/>
      <c r="I220" s="263"/>
      <c r="J220" s="263"/>
      <c r="K220" s="263"/>
      <c r="L220" s="267"/>
      <c r="M220" s="267"/>
      <c r="N220" s="267"/>
      <c r="O220" s="267"/>
      <c r="P220" s="267"/>
      <c r="Q220" s="267"/>
      <c r="R220" s="267"/>
      <c r="S220" s="267"/>
      <c r="T220" s="267"/>
      <c r="U220" s="267"/>
      <c r="V220" s="267"/>
      <c r="W220" s="267"/>
      <c r="X220" s="222">
        <f t="shared" si="3"/>
        <v>0</v>
      </c>
    </row>
    <row r="221" spans="1:24" x14ac:dyDescent="0.25">
      <c r="A221" s="263"/>
      <c r="B221" s="263"/>
      <c r="C221" s="263"/>
      <c r="D221" s="263"/>
      <c r="E221" s="263"/>
      <c r="F221" s="263"/>
      <c r="G221" s="263"/>
      <c r="H221" s="263"/>
      <c r="I221" s="263"/>
      <c r="J221" s="263"/>
      <c r="K221" s="263"/>
      <c r="L221" s="267"/>
      <c r="M221" s="267"/>
      <c r="N221" s="267"/>
      <c r="O221" s="267"/>
      <c r="P221" s="267"/>
      <c r="Q221" s="267"/>
      <c r="R221" s="267"/>
      <c r="S221" s="267"/>
      <c r="T221" s="267"/>
      <c r="U221" s="267"/>
      <c r="V221" s="267"/>
      <c r="W221" s="267"/>
      <c r="X221" s="222">
        <f t="shared" si="3"/>
        <v>0</v>
      </c>
    </row>
    <row r="222" spans="1:24" x14ac:dyDescent="0.25">
      <c r="A222" s="263"/>
      <c r="B222" s="263"/>
      <c r="C222" s="263"/>
      <c r="D222" s="263"/>
      <c r="E222" s="263"/>
      <c r="F222" s="263"/>
      <c r="G222" s="263"/>
      <c r="H222" s="263"/>
      <c r="I222" s="263"/>
      <c r="J222" s="263"/>
      <c r="K222" s="263"/>
      <c r="L222" s="267"/>
      <c r="M222" s="267"/>
      <c r="N222" s="267"/>
      <c r="O222" s="267"/>
      <c r="P222" s="267"/>
      <c r="Q222" s="267"/>
      <c r="R222" s="267"/>
      <c r="S222" s="267"/>
      <c r="T222" s="267"/>
      <c r="U222" s="267"/>
      <c r="V222" s="267"/>
      <c r="W222" s="267"/>
      <c r="X222" s="222">
        <f t="shared" si="3"/>
        <v>0</v>
      </c>
    </row>
    <row r="223" spans="1:24" x14ac:dyDescent="0.25">
      <c r="A223" s="263"/>
      <c r="B223" s="263"/>
      <c r="C223" s="263"/>
      <c r="D223" s="263"/>
      <c r="E223" s="263"/>
      <c r="F223" s="263"/>
      <c r="G223" s="263"/>
      <c r="H223" s="263"/>
      <c r="I223" s="263"/>
      <c r="J223" s="263"/>
      <c r="K223" s="263"/>
      <c r="L223" s="267"/>
      <c r="M223" s="267"/>
      <c r="N223" s="267"/>
      <c r="O223" s="267"/>
      <c r="P223" s="267"/>
      <c r="Q223" s="267"/>
      <c r="R223" s="267"/>
      <c r="S223" s="267"/>
      <c r="T223" s="267"/>
      <c r="U223" s="267"/>
      <c r="V223" s="267"/>
      <c r="W223" s="267"/>
      <c r="X223" s="222">
        <f t="shared" si="3"/>
        <v>0</v>
      </c>
    </row>
    <row r="224" spans="1:24" x14ac:dyDescent="0.25">
      <c r="A224" s="263"/>
      <c r="B224" s="263"/>
      <c r="C224" s="263"/>
      <c r="D224" s="263"/>
      <c r="E224" s="263"/>
      <c r="F224" s="263"/>
      <c r="G224" s="263"/>
      <c r="H224" s="263"/>
      <c r="I224" s="263"/>
      <c r="J224" s="263"/>
      <c r="K224" s="263"/>
      <c r="L224" s="267"/>
      <c r="M224" s="267"/>
      <c r="N224" s="267"/>
      <c r="O224" s="267"/>
      <c r="P224" s="267"/>
      <c r="Q224" s="267"/>
      <c r="R224" s="267"/>
      <c r="S224" s="267"/>
      <c r="T224" s="267"/>
      <c r="U224" s="267"/>
      <c r="V224" s="267"/>
      <c r="W224" s="267"/>
      <c r="X224" s="222">
        <f t="shared" si="3"/>
        <v>0</v>
      </c>
    </row>
    <row r="225" spans="1:24" x14ac:dyDescent="0.25">
      <c r="A225" s="263"/>
      <c r="B225" s="263"/>
      <c r="C225" s="263"/>
      <c r="D225" s="263"/>
      <c r="E225" s="263"/>
      <c r="F225" s="263"/>
      <c r="G225" s="263"/>
      <c r="H225" s="263"/>
      <c r="I225" s="263"/>
      <c r="J225" s="263"/>
      <c r="K225" s="263"/>
      <c r="L225" s="267"/>
      <c r="M225" s="267"/>
      <c r="N225" s="267"/>
      <c r="O225" s="267"/>
      <c r="P225" s="267"/>
      <c r="Q225" s="267"/>
      <c r="R225" s="267"/>
      <c r="S225" s="267"/>
      <c r="T225" s="267"/>
      <c r="U225" s="267"/>
      <c r="V225" s="267"/>
      <c r="W225" s="267"/>
      <c r="X225" s="222">
        <f t="shared" si="3"/>
        <v>0</v>
      </c>
    </row>
    <row r="226" spans="1:24" x14ac:dyDescent="0.25">
      <c r="A226" s="263"/>
      <c r="B226" s="263"/>
      <c r="C226" s="263"/>
      <c r="D226" s="263"/>
      <c r="E226" s="263"/>
      <c r="F226" s="263"/>
      <c r="G226" s="263"/>
      <c r="H226" s="263"/>
      <c r="I226" s="263"/>
      <c r="J226" s="263"/>
      <c r="K226" s="263"/>
      <c r="L226" s="267"/>
      <c r="M226" s="267"/>
      <c r="N226" s="267"/>
      <c r="O226" s="267"/>
      <c r="P226" s="267"/>
      <c r="Q226" s="267"/>
      <c r="R226" s="267"/>
      <c r="S226" s="267"/>
      <c r="T226" s="267"/>
      <c r="U226" s="267"/>
      <c r="V226" s="267"/>
      <c r="W226" s="267"/>
      <c r="X226" s="222">
        <f t="shared" si="3"/>
        <v>0</v>
      </c>
    </row>
    <row r="227" spans="1:24" x14ac:dyDescent="0.25">
      <c r="A227" s="263"/>
      <c r="B227" s="263"/>
      <c r="C227" s="263"/>
      <c r="D227" s="263"/>
      <c r="E227" s="263"/>
      <c r="F227" s="263"/>
      <c r="G227" s="263"/>
      <c r="H227" s="263"/>
      <c r="I227" s="263"/>
      <c r="J227" s="263"/>
      <c r="K227" s="263"/>
      <c r="L227" s="267"/>
      <c r="M227" s="267"/>
      <c r="N227" s="267"/>
      <c r="O227" s="267"/>
      <c r="P227" s="267"/>
      <c r="Q227" s="267"/>
      <c r="R227" s="267"/>
      <c r="S227" s="267"/>
      <c r="T227" s="267"/>
      <c r="U227" s="267"/>
      <c r="V227" s="267"/>
      <c r="W227" s="267"/>
      <c r="X227" s="222">
        <f t="shared" si="3"/>
        <v>0</v>
      </c>
    </row>
    <row r="228" spans="1:24" x14ac:dyDescent="0.25">
      <c r="A228" s="263"/>
      <c r="B228" s="263"/>
      <c r="C228" s="263"/>
      <c r="D228" s="263"/>
      <c r="E228" s="263"/>
      <c r="F228" s="263"/>
      <c r="G228" s="263"/>
      <c r="H228" s="263"/>
      <c r="I228" s="263"/>
      <c r="J228" s="263"/>
      <c r="K228" s="263"/>
      <c r="L228" s="267"/>
      <c r="M228" s="267"/>
      <c r="N228" s="267"/>
      <c r="O228" s="267"/>
      <c r="P228" s="267"/>
      <c r="Q228" s="267"/>
      <c r="R228" s="267"/>
      <c r="S228" s="267"/>
      <c r="T228" s="267"/>
      <c r="U228" s="267"/>
      <c r="V228" s="267"/>
      <c r="W228" s="267"/>
      <c r="X228" s="222">
        <f t="shared" si="3"/>
        <v>0</v>
      </c>
    </row>
    <row r="229" spans="1:24" x14ac:dyDescent="0.25">
      <c r="A229" s="263"/>
      <c r="B229" s="263"/>
      <c r="C229" s="263"/>
      <c r="D229" s="263"/>
      <c r="E229" s="263"/>
      <c r="F229" s="263"/>
      <c r="G229" s="263"/>
      <c r="H229" s="263"/>
      <c r="I229" s="263"/>
      <c r="J229" s="263"/>
      <c r="K229" s="263"/>
      <c r="L229" s="267"/>
      <c r="M229" s="267"/>
      <c r="N229" s="267"/>
      <c r="O229" s="267"/>
      <c r="P229" s="267"/>
      <c r="Q229" s="267"/>
      <c r="R229" s="267"/>
      <c r="S229" s="267"/>
      <c r="T229" s="267"/>
      <c r="U229" s="267"/>
      <c r="V229" s="267"/>
      <c r="W229" s="267"/>
      <c r="X229" s="222">
        <f t="shared" si="3"/>
        <v>0</v>
      </c>
    </row>
    <row r="230" spans="1:24" x14ac:dyDescent="0.25">
      <c r="A230" s="263"/>
      <c r="B230" s="263"/>
      <c r="C230" s="263"/>
      <c r="D230" s="263"/>
      <c r="E230" s="263"/>
      <c r="F230" s="263"/>
      <c r="G230" s="263"/>
      <c r="H230" s="263"/>
      <c r="I230" s="263"/>
      <c r="J230" s="263"/>
      <c r="K230" s="263"/>
      <c r="L230" s="267"/>
      <c r="M230" s="267"/>
      <c r="N230" s="267"/>
      <c r="O230" s="267"/>
      <c r="P230" s="267"/>
      <c r="Q230" s="267"/>
      <c r="R230" s="267"/>
      <c r="S230" s="267"/>
      <c r="T230" s="267"/>
      <c r="U230" s="267"/>
      <c r="V230" s="267"/>
      <c r="W230" s="267"/>
      <c r="X230" s="222">
        <f t="shared" si="3"/>
        <v>0</v>
      </c>
    </row>
    <row r="231" spans="1:24" x14ac:dyDescent="0.25">
      <c r="A231" s="263"/>
      <c r="B231" s="263"/>
      <c r="C231" s="263"/>
      <c r="D231" s="263"/>
      <c r="E231" s="263"/>
      <c r="F231" s="263"/>
      <c r="G231" s="263"/>
      <c r="H231" s="263"/>
      <c r="I231" s="263"/>
      <c r="J231" s="263"/>
      <c r="K231" s="263"/>
      <c r="L231" s="267"/>
      <c r="M231" s="267"/>
      <c r="N231" s="267"/>
      <c r="O231" s="267"/>
      <c r="P231" s="267"/>
      <c r="Q231" s="267"/>
      <c r="R231" s="267"/>
      <c r="S231" s="267"/>
      <c r="T231" s="267"/>
      <c r="U231" s="267"/>
      <c r="V231" s="267"/>
      <c r="W231" s="267"/>
      <c r="X231" s="222">
        <f t="shared" si="3"/>
        <v>0</v>
      </c>
    </row>
    <row r="232" spans="1:24" x14ac:dyDescent="0.25">
      <c r="A232" s="263"/>
      <c r="B232" s="263"/>
      <c r="C232" s="263"/>
      <c r="D232" s="263"/>
      <c r="E232" s="263"/>
      <c r="F232" s="263"/>
      <c r="G232" s="263"/>
      <c r="H232" s="263"/>
      <c r="I232" s="263"/>
      <c r="J232" s="263"/>
      <c r="K232" s="263"/>
      <c r="L232" s="267"/>
      <c r="M232" s="267"/>
      <c r="N232" s="267"/>
      <c r="O232" s="267"/>
      <c r="P232" s="267"/>
      <c r="Q232" s="267"/>
      <c r="R232" s="267"/>
      <c r="S232" s="267"/>
      <c r="T232" s="267"/>
      <c r="U232" s="267"/>
      <c r="V232" s="267"/>
      <c r="W232" s="267"/>
      <c r="X232" s="222">
        <f t="shared" si="3"/>
        <v>0</v>
      </c>
    </row>
    <row r="233" spans="1:24" x14ac:dyDescent="0.25">
      <c r="A233" s="263"/>
      <c r="B233" s="263"/>
      <c r="C233" s="263"/>
      <c r="D233" s="263"/>
      <c r="E233" s="263"/>
      <c r="F233" s="263"/>
      <c r="G233" s="263"/>
      <c r="H233" s="263"/>
      <c r="I233" s="263"/>
      <c r="J233" s="263"/>
      <c r="K233" s="263"/>
      <c r="L233" s="267"/>
      <c r="M233" s="267"/>
      <c r="N233" s="267"/>
      <c r="O233" s="267"/>
      <c r="P233" s="267"/>
      <c r="Q233" s="267"/>
      <c r="R233" s="267"/>
      <c r="S233" s="267"/>
      <c r="T233" s="267"/>
      <c r="U233" s="267"/>
      <c r="V233" s="267"/>
      <c r="W233" s="267"/>
      <c r="X233" s="222">
        <f t="shared" si="3"/>
        <v>0</v>
      </c>
    </row>
    <row r="234" spans="1:24" x14ac:dyDescent="0.25">
      <c r="A234" s="263"/>
      <c r="B234" s="263"/>
      <c r="C234" s="263"/>
      <c r="D234" s="263"/>
      <c r="E234" s="263"/>
      <c r="F234" s="263"/>
      <c r="G234" s="263"/>
      <c r="H234" s="263"/>
      <c r="I234" s="263"/>
      <c r="J234" s="263"/>
      <c r="K234" s="263"/>
      <c r="L234" s="267"/>
      <c r="M234" s="267"/>
      <c r="N234" s="267"/>
      <c r="O234" s="267"/>
      <c r="P234" s="267"/>
      <c r="Q234" s="267"/>
      <c r="R234" s="267"/>
      <c r="S234" s="267"/>
      <c r="T234" s="267"/>
      <c r="U234" s="267"/>
      <c r="V234" s="267"/>
      <c r="W234" s="267"/>
      <c r="X234" s="222">
        <f t="shared" si="3"/>
        <v>0</v>
      </c>
    </row>
    <row r="235" spans="1:24" x14ac:dyDescent="0.25">
      <c r="A235" s="263"/>
      <c r="B235" s="263"/>
      <c r="C235" s="263"/>
      <c r="D235" s="263"/>
      <c r="E235" s="263"/>
      <c r="F235" s="263"/>
      <c r="G235" s="263"/>
      <c r="H235" s="263"/>
      <c r="I235" s="263"/>
      <c r="J235" s="263"/>
      <c r="K235" s="263"/>
      <c r="L235" s="267"/>
      <c r="M235" s="267"/>
      <c r="N235" s="267"/>
      <c r="O235" s="267"/>
      <c r="P235" s="267"/>
      <c r="Q235" s="267"/>
      <c r="R235" s="267"/>
      <c r="S235" s="267"/>
      <c r="T235" s="267"/>
      <c r="U235" s="267"/>
      <c r="V235" s="267"/>
      <c r="W235" s="267"/>
      <c r="X235" s="222">
        <f t="shared" si="3"/>
        <v>0</v>
      </c>
    </row>
    <row r="236" spans="1:24" x14ac:dyDescent="0.25">
      <c r="A236" s="263"/>
      <c r="B236" s="263"/>
      <c r="C236" s="263"/>
      <c r="D236" s="263"/>
      <c r="E236" s="263"/>
      <c r="F236" s="263"/>
      <c r="G236" s="263"/>
      <c r="H236" s="263"/>
      <c r="I236" s="263"/>
      <c r="J236" s="263"/>
      <c r="K236" s="263"/>
      <c r="L236" s="267"/>
      <c r="M236" s="267"/>
      <c r="N236" s="267"/>
      <c r="O236" s="267"/>
      <c r="P236" s="267"/>
      <c r="Q236" s="267"/>
      <c r="R236" s="267"/>
      <c r="S236" s="267"/>
      <c r="T236" s="267"/>
      <c r="U236" s="267"/>
      <c r="V236" s="267"/>
      <c r="W236" s="267"/>
      <c r="X236" s="222">
        <f t="shared" si="3"/>
        <v>0</v>
      </c>
    </row>
    <row r="237" spans="1:24" x14ac:dyDescent="0.25">
      <c r="A237" s="263"/>
      <c r="B237" s="263"/>
      <c r="C237" s="263"/>
      <c r="D237" s="263"/>
      <c r="E237" s="263"/>
      <c r="F237" s="263"/>
      <c r="G237" s="263"/>
      <c r="H237" s="263"/>
      <c r="I237" s="263"/>
      <c r="J237" s="263"/>
      <c r="K237" s="263"/>
      <c r="L237" s="267"/>
      <c r="M237" s="267"/>
      <c r="N237" s="267"/>
      <c r="O237" s="267"/>
      <c r="P237" s="267"/>
      <c r="Q237" s="267"/>
      <c r="R237" s="267"/>
      <c r="S237" s="267"/>
      <c r="T237" s="267"/>
      <c r="U237" s="267"/>
      <c r="V237" s="267"/>
      <c r="W237" s="267"/>
      <c r="X237" s="222">
        <f t="shared" si="3"/>
        <v>0</v>
      </c>
    </row>
    <row r="238" spans="1:24" x14ac:dyDescent="0.25">
      <c r="A238" s="263"/>
      <c r="B238" s="263"/>
      <c r="C238" s="263"/>
      <c r="D238" s="263"/>
      <c r="E238" s="263"/>
      <c r="F238" s="263"/>
      <c r="G238" s="263"/>
      <c r="H238" s="263"/>
      <c r="I238" s="263"/>
      <c r="J238" s="263"/>
      <c r="K238" s="263"/>
      <c r="L238" s="267"/>
      <c r="M238" s="267"/>
      <c r="N238" s="267"/>
      <c r="O238" s="267"/>
      <c r="P238" s="267"/>
      <c r="Q238" s="267"/>
      <c r="R238" s="267"/>
      <c r="S238" s="267"/>
      <c r="T238" s="267"/>
      <c r="U238" s="267"/>
      <c r="V238" s="267"/>
      <c r="W238" s="267"/>
      <c r="X238" s="222">
        <f t="shared" si="3"/>
        <v>0</v>
      </c>
    </row>
    <row r="239" spans="1:24" x14ac:dyDescent="0.25">
      <c r="A239" s="263"/>
      <c r="B239" s="263"/>
      <c r="C239" s="263"/>
      <c r="D239" s="263"/>
      <c r="E239" s="263"/>
      <c r="F239" s="263"/>
      <c r="G239" s="263"/>
      <c r="H239" s="263"/>
      <c r="I239" s="263"/>
      <c r="J239" s="263"/>
      <c r="K239" s="263"/>
      <c r="L239" s="267"/>
      <c r="M239" s="267"/>
      <c r="N239" s="267"/>
      <c r="O239" s="267"/>
      <c r="P239" s="267"/>
      <c r="Q239" s="267"/>
      <c r="R239" s="267"/>
      <c r="S239" s="267"/>
      <c r="T239" s="267"/>
      <c r="U239" s="267"/>
      <c r="V239" s="267"/>
      <c r="W239" s="267"/>
      <c r="X239" s="222">
        <f t="shared" si="3"/>
        <v>0</v>
      </c>
    </row>
    <row r="240" spans="1:24" x14ac:dyDescent="0.25">
      <c r="A240" s="263"/>
      <c r="B240" s="263"/>
      <c r="C240" s="263"/>
      <c r="D240" s="263"/>
      <c r="E240" s="263"/>
      <c r="F240" s="263"/>
      <c r="G240" s="263"/>
      <c r="H240" s="263"/>
      <c r="I240" s="263"/>
      <c r="J240" s="263"/>
      <c r="K240" s="263"/>
      <c r="L240" s="267"/>
      <c r="M240" s="267"/>
      <c r="N240" s="267"/>
      <c r="O240" s="267"/>
      <c r="P240" s="267"/>
      <c r="Q240" s="267"/>
      <c r="R240" s="267"/>
      <c r="S240" s="267"/>
      <c r="T240" s="267"/>
      <c r="U240" s="267"/>
      <c r="V240" s="267"/>
      <c r="W240" s="267"/>
      <c r="X240" s="222">
        <f t="shared" si="3"/>
        <v>0</v>
      </c>
    </row>
    <row r="241" spans="1:24" x14ac:dyDescent="0.25">
      <c r="A241" s="263"/>
      <c r="B241" s="263"/>
      <c r="C241" s="263"/>
      <c r="D241" s="263"/>
      <c r="E241" s="263"/>
      <c r="F241" s="263"/>
      <c r="G241" s="263"/>
      <c r="H241" s="263"/>
      <c r="I241" s="263"/>
      <c r="J241" s="263"/>
      <c r="K241" s="263"/>
      <c r="L241" s="267"/>
      <c r="M241" s="267"/>
      <c r="N241" s="267"/>
      <c r="O241" s="267"/>
      <c r="P241" s="267"/>
      <c r="Q241" s="267"/>
      <c r="R241" s="267"/>
      <c r="S241" s="267"/>
      <c r="T241" s="267"/>
      <c r="U241" s="267"/>
      <c r="V241" s="267"/>
      <c r="W241" s="267"/>
      <c r="X241" s="222">
        <f t="shared" si="3"/>
        <v>0</v>
      </c>
    </row>
    <row r="242" spans="1:24" x14ac:dyDescent="0.25">
      <c r="A242" s="263"/>
      <c r="B242" s="263"/>
      <c r="C242" s="263"/>
      <c r="D242" s="263"/>
      <c r="E242" s="263"/>
      <c r="F242" s="263"/>
      <c r="G242" s="263"/>
      <c r="H242" s="263"/>
      <c r="I242" s="263"/>
      <c r="J242" s="263"/>
      <c r="K242" s="263"/>
      <c r="L242" s="267"/>
      <c r="M242" s="267"/>
      <c r="N242" s="267"/>
      <c r="O242" s="267"/>
      <c r="P242" s="267"/>
      <c r="Q242" s="267"/>
      <c r="R242" s="267"/>
      <c r="S242" s="267"/>
      <c r="T242" s="267"/>
      <c r="U242" s="267"/>
      <c r="V242" s="267"/>
      <c r="W242" s="267"/>
      <c r="X242" s="222">
        <f t="shared" si="3"/>
        <v>0</v>
      </c>
    </row>
    <row r="243" spans="1:24" x14ac:dyDescent="0.25">
      <c r="A243" s="263"/>
      <c r="B243" s="263"/>
      <c r="C243" s="263"/>
      <c r="D243" s="263"/>
      <c r="E243" s="263"/>
      <c r="F243" s="263"/>
      <c r="G243" s="263"/>
      <c r="H243" s="263"/>
      <c r="I243" s="263"/>
      <c r="J243" s="263"/>
      <c r="K243" s="263"/>
      <c r="L243" s="267"/>
      <c r="M243" s="267"/>
      <c r="N243" s="267"/>
      <c r="O243" s="267"/>
      <c r="P243" s="267"/>
      <c r="Q243" s="267"/>
      <c r="R243" s="267"/>
      <c r="S243" s="267"/>
      <c r="T243" s="267"/>
      <c r="U243" s="267"/>
      <c r="V243" s="267"/>
      <c r="W243" s="267"/>
      <c r="X243" s="222">
        <f t="shared" si="3"/>
        <v>0</v>
      </c>
    </row>
    <row r="244" spans="1:24" x14ac:dyDescent="0.25">
      <c r="A244" s="263"/>
      <c r="B244" s="263"/>
      <c r="C244" s="263"/>
      <c r="D244" s="263"/>
      <c r="E244" s="263"/>
      <c r="F244" s="263"/>
      <c r="G244" s="263"/>
      <c r="H244" s="263"/>
      <c r="I244" s="263"/>
      <c r="J244" s="263"/>
      <c r="K244" s="263"/>
      <c r="L244" s="267"/>
      <c r="M244" s="267"/>
      <c r="N244" s="267"/>
      <c r="O244" s="267"/>
      <c r="P244" s="267"/>
      <c r="Q244" s="267"/>
      <c r="R244" s="267"/>
      <c r="S244" s="267"/>
      <c r="T244" s="267"/>
      <c r="U244" s="267"/>
      <c r="V244" s="267"/>
      <c r="W244" s="267"/>
      <c r="X244" s="222">
        <f t="shared" si="3"/>
        <v>0</v>
      </c>
    </row>
    <row r="245" spans="1:24" x14ac:dyDescent="0.25">
      <c r="A245" s="263"/>
      <c r="B245" s="263"/>
      <c r="C245" s="263"/>
      <c r="D245" s="263"/>
      <c r="E245" s="263"/>
      <c r="F245" s="263"/>
      <c r="G245" s="263"/>
      <c r="H245" s="263"/>
      <c r="I245" s="263"/>
      <c r="J245" s="263"/>
      <c r="K245" s="263"/>
      <c r="L245" s="267"/>
      <c r="M245" s="267"/>
      <c r="N245" s="267"/>
      <c r="O245" s="267"/>
      <c r="P245" s="267"/>
      <c r="Q245" s="267"/>
      <c r="R245" s="267"/>
      <c r="S245" s="267"/>
      <c r="T245" s="267"/>
      <c r="U245" s="267"/>
      <c r="V245" s="267"/>
      <c r="W245" s="267"/>
      <c r="X245" s="222">
        <f t="shared" si="3"/>
        <v>0</v>
      </c>
    </row>
    <row r="246" spans="1:24" x14ac:dyDescent="0.25">
      <c r="A246" s="263"/>
      <c r="B246" s="263"/>
      <c r="C246" s="263"/>
      <c r="D246" s="263"/>
      <c r="E246" s="263"/>
      <c r="F246" s="263"/>
      <c r="G246" s="263"/>
      <c r="H246" s="263"/>
      <c r="I246" s="263"/>
      <c r="J246" s="263"/>
      <c r="K246" s="263"/>
      <c r="L246" s="267"/>
      <c r="M246" s="267"/>
      <c r="N246" s="267"/>
      <c r="O246" s="267"/>
      <c r="P246" s="267"/>
      <c r="Q246" s="267"/>
      <c r="R246" s="267"/>
      <c r="S246" s="267"/>
      <c r="T246" s="267"/>
      <c r="U246" s="267"/>
      <c r="V246" s="267"/>
      <c r="W246" s="267"/>
      <c r="X246" s="222">
        <f t="shared" si="3"/>
        <v>0</v>
      </c>
    </row>
    <row r="247" spans="1:24" x14ac:dyDescent="0.25">
      <c r="A247" s="263"/>
      <c r="B247" s="263"/>
      <c r="C247" s="263"/>
      <c r="D247" s="263"/>
      <c r="E247" s="263"/>
      <c r="F247" s="263"/>
      <c r="G247" s="263"/>
      <c r="H247" s="263"/>
      <c r="I247" s="263"/>
      <c r="J247" s="263"/>
      <c r="K247" s="263"/>
      <c r="L247" s="267"/>
      <c r="M247" s="267"/>
      <c r="N247" s="267"/>
      <c r="O247" s="267"/>
      <c r="P247" s="267"/>
      <c r="Q247" s="267"/>
      <c r="R247" s="267"/>
      <c r="S247" s="267"/>
      <c r="T247" s="267"/>
      <c r="U247" s="267"/>
      <c r="V247" s="267"/>
      <c r="W247" s="267"/>
      <c r="X247" s="222">
        <f t="shared" si="3"/>
        <v>0</v>
      </c>
    </row>
    <row r="248" spans="1:24" x14ac:dyDescent="0.25">
      <c r="A248" s="263"/>
      <c r="B248" s="263"/>
      <c r="C248" s="263"/>
      <c r="D248" s="263"/>
      <c r="E248" s="263"/>
      <c r="F248" s="263"/>
      <c r="G248" s="263"/>
      <c r="H248" s="263"/>
      <c r="I248" s="263"/>
      <c r="J248" s="263"/>
      <c r="K248" s="263"/>
      <c r="L248" s="267"/>
      <c r="M248" s="267"/>
      <c r="N248" s="267"/>
      <c r="O248" s="267"/>
      <c r="P248" s="267"/>
      <c r="Q248" s="267"/>
      <c r="R248" s="267"/>
      <c r="S248" s="267"/>
      <c r="T248" s="267"/>
      <c r="U248" s="267"/>
      <c r="V248" s="267"/>
      <c r="W248" s="267"/>
      <c r="X248" s="222">
        <f t="shared" si="3"/>
        <v>0</v>
      </c>
    </row>
    <row r="249" spans="1:24" x14ac:dyDescent="0.25">
      <c r="A249" s="263"/>
      <c r="B249" s="263"/>
      <c r="C249" s="263"/>
      <c r="D249" s="263"/>
      <c r="E249" s="263"/>
      <c r="F249" s="263"/>
      <c r="G249" s="263"/>
      <c r="H249" s="263"/>
      <c r="I249" s="263"/>
      <c r="J249" s="263"/>
      <c r="K249" s="263"/>
      <c r="L249" s="267"/>
      <c r="M249" s="267"/>
      <c r="N249" s="267"/>
      <c r="O249" s="267"/>
      <c r="P249" s="267"/>
      <c r="Q249" s="267"/>
      <c r="R249" s="267"/>
      <c r="S249" s="267"/>
      <c r="T249" s="267"/>
      <c r="U249" s="267"/>
      <c r="V249" s="267"/>
      <c r="W249" s="267"/>
      <c r="X249" s="222">
        <f t="shared" si="3"/>
        <v>0</v>
      </c>
    </row>
    <row r="250" spans="1:24" ht="15.75" thickBot="1" x14ac:dyDescent="0.3">
      <c r="A250" s="263"/>
      <c r="B250" s="263"/>
      <c r="C250" s="263"/>
      <c r="D250" s="263"/>
      <c r="E250" s="263"/>
      <c r="F250" s="263"/>
      <c r="G250" s="263"/>
      <c r="H250" s="263"/>
      <c r="I250" s="263"/>
      <c r="J250" s="263"/>
      <c r="K250" s="263"/>
      <c r="L250" s="267"/>
      <c r="M250" s="267"/>
      <c r="N250" s="267"/>
      <c r="O250" s="267"/>
      <c r="P250" s="267"/>
      <c r="Q250" s="267"/>
      <c r="R250" s="267"/>
      <c r="S250" s="267"/>
      <c r="T250" s="267"/>
      <c r="U250" s="267"/>
      <c r="V250" s="267"/>
      <c r="W250" s="267"/>
      <c r="X250" s="222">
        <f t="shared" si="3"/>
        <v>0</v>
      </c>
    </row>
    <row r="251" spans="1:24" ht="15.75" thickBot="1" x14ac:dyDescent="0.3">
      <c r="A251" s="224" t="s">
        <v>70</v>
      </c>
      <c r="B251" s="225"/>
      <c r="C251" s="225"/>
      <c r="D251" s="225"/>
      <c r="E251" s="277">
        <f t="shared" ref="E251:X251" si="4">SUM(E19:E250)</f>
        <v>0</v>
      </c>
      <c r="F251" s="277">
        <f t="shared" si="4"/>
        <v>0</v>
      </c>
      <c r="G251" s="277">
        <f t="shared" si="4"/>
        <v>0</v>
      </c>
      <c r="H251" s="277">
        <f t="shared" si="4"/>
        <v>0</v>
      </c>
      <c r="I251" s="277">
        <f t="shared" si="4"/>
        <v>0</v>
      </c>
      <c r="J251" s="277">
        <f t="shared" si="4"/>
        <v>0</v>
      </c>
      <c r="K251" s="277">
        <f t="shared" si="4"/>
        <v>0</v>
      </c>
      <c r="L251" s="278">
        <f t="shared" si="4"/>
        <v>0</v>
      </c>
      <c r="M251" s="278">
        <f t="shared" si="4"/>
        <v>0</v>
      </c>
      <c r="N251" s="278">
        <f t="shared" si="4"/>
        <v>0</v>
      </c>
      <c r="O251" s="278">
        <f t="shared" si="4"/>
        <v>0</v>
      </c>
      <c r="P251" s="278">
        <f t="shared" si="4"/>
        <v>0</v>
      </c>
      <c r="Q251" s="278">
        <f t="shared" si="4"/>
        <v>0</v>
      </c>
      <c r="R251" s="278">
        <f t="shared" si="4"/>
        <v>0</v>
      </c>
      <c r="S251" s="278">
        <f t="shared" si="4"/>
        <v>0</v>
      </c>
      <c r="T251" s="278">
        <f t="shared" si="4"/>
        <v>0</v>
      </c>
      <c r="U251" s="278">
        <f t="shared" si="4"/>
        <v>0</v>
      </c>
      <c r="V251" s="278">
        <f t="shared" si="4"/>
        <v>0</v>
      </c>
      <c r="W251" s="278">
        <f t="shared" si="4"/>
        <v>0</v>
      </c>
      <c r="X251" s="226">
        <f t="shared" si="4"/>
        <v>0</v>
      </c>
    </row>
    <row r="252" spans="1:24" x14ac:dyDescent="0.25">
      <c r="L252" s="223"/>
      <c r="M252" s="223"/>
      <c r="N252" s="223"/>
      <c r="O252" s="223"/>
      <c r="P252" s="223"/>
      <c r="Q252" s="223"/>
      <c r="R252" s="223"/>
      <c r="S252" s="223"/>
      <c r="T252" s="223"/>
      <c r="U252" s="223"/>
      <c r="V252" s="223"/>
      <c r="W252" s="223"/>
      <c r="X252" s="223"/>
    </row>
    <row r="254" spans="1:24" ht="15.75" thickBot="1" x14ac:dyDescent="0.3">
      <c r="L254" s="77" t="s">
        <v>89</v>
      </c>
      <c r="M254" s="77" t="s">
        <v>90</v>
      </c>
      <c r="N254" s="77" t="s">
        <v>91</v>
      </c>
      <c r="O254" s="77" t="s">
        <v>92</v>
      </c>
      <c r="P254" s="77" t="s">
        <v>93</v>
      </c>
      <c r="Q254" s="77" t="s">
        <v>94</v>
      </c>
      <c r="R254" s="78" t="s">
        <v>95</v>
      </c>
      <c r="S254" s="78" t="s">
        <v>96</v>
      </c>
      <c r="T254" s="78" t="s">
        <v>97</v>
      </c>
      <c r="U254" s="78" t="s">
        <v>98</v>
      </c>
      <c r="V254" s="78" t="s">
        <v>99</v>
      </c>
      <c r="W254" s="78" t="s">
        <v>100</v>
      </c>
      <c r="X254" s="79" t="s">
        <v>70</v>
      </c>
    </row>
    <row r="255" spans="1:24" x14ac:dyDescent="0.25">
      <c r="G255" s="387"/>
      <c r="H255" s="252"/>
      <c r="I255" s="388" t="s">
        <v>101</v>
      </c>
      <c r="J255" s="389"/>
      <c r="K255" s="390"/>
      <c r="L255" s="268">
        <f t="shared" ref="L255:W255" si="5">SUMIF($C$19:$C$250,"ADMINISTRATIVO",L19:L250)</f>
        <v>0</v>
      </c>
      <c r="M255" s="269">
        <f t="shared" si="5"/>
        <v>0</v>
      </c>
      <c r="N255" s="269">
        <f t="shared" si="5"/>
        <v>0</v>
      </c>
      <c r="O255" s="269">
        <f t="shared" si="5"/>
        <v>0</v>
      </c>
      <c r="P255" s="269">
        <f t="shared" si="5"/>
        <v>0</v>
      </c>
      <c r="Q255" s="269">
        <f t="shared" si="5"/>
        <v>0</v>
      </c>
      <c r="R255" s="269">
        <f t="shared" si="5"/>
        <v>0</v>
      </c>
      <c r="S255" s="269">
        <f t="shared" si="5"/>
        <v>0</v>
      </c>
      <c r="T255" s="269">
        <f t="shared" si="5"/>
        <v>0</v>
      </c>
      <c r="U255" s="269">
        <f t="shared" si="5"/>
        <v>0</v>
      </c>
      <c r="V255" s="269">
        <f t="shared" si="5"/>
        <v>0</v>
      </c>
      <c r="W255" s="269">
        <f t="shared" si="5"/>
        <v>0</v>
      </c>
      <c r="X255" s="275">
        <f>SUM(L255:W255)</f>
        <v>0</v>
      </c>
    </row>
    <row r="256" spans="1:24" x14ac:dyDescent="0.25">
      <c r="G256" s="387"/>
      <c r="H256" s="252"/>
      <c r="I256" s="391" t="s">
        <v>102</v>
      </c>
      <c r="J256" s="392"/>
      <c r="K256" s="393"/>
      <c r="L256" s="270">
        <f t="shared" ref="L256:W256" si="6">SUMIF($C$19:$C$250,"TÉCNICO",L19:L250)</f>
        <v>0</v>
      </c>
      <c r="M256" s="271">
        <f t="shared" si="6"/>
        <v>0</v>
      </c>
      <c r="N256" s="271">
        <f t="shared" si="6"/>
        <v>0</v>
      </c>
      <c r="O256" s="271">
        <f t="shared" si="6"/>
        <v>0</v>
      </c>
      <c r="P256" s="271">
        <f t="shared" si="6"/>
        <v>0</v>
      </c>
      <c r="Q256" s="271">
        <f t="shared" si="6"/>
        <v>0</v>
      </c>
      <c r="R256" s="271">
        <f t="shared" si="6"/>
        <v>0</v>
      </c>
      <c r="S256" s="271">
        <f t="shared" si="6"/>
        <v>0</v>
      </c>
      <c r="T256" s="271">
        <f t="shared" si="6"/>
        <v>0</v>
      </c>
      <c r="U256" s="271">
        <f t="shared" si="6"/>
        <v>0</v>
      </c>
      <c r="V256" s="271">
        <f t="shared" si="6"/>
        <v>0</v>
      </c>
      <c r="W256" s="271">
        <f t="shared" si="6"/>
        <v>0</v>
      </c>
      <c r="X256" s="275">
        <f t="shared" ref="X256:X257" si="7">SUM(L256:W256)</f>
        <v>0</v>
      </c>
    </row>
    <row r="257" spans="7:24" x14ac:dyDescent="0.25">
      <c r="G257" s="387"/>
      <c r="H257" s="252"/>
      <c r="I257" s="394" t="s">
        <v>77</v>
      </c>
      <c r="J257" s="395"/>
      <c r="K257" s="396"/>
      <c r="L257" s="272">
        <f t="shared" ref="L257:W257" si="8">SUMIF($C$19:$C$250,"MANTENIMIENTO",L19:L250)</f>
        <v>0</v>
      </c>
      <c r="M257" s="272">
        <f t="shared" si="8"/>
        <v>0</v>
      </c>
      <c r="N257" s="272">
        <f t="shared" si="8"/>
        <v>0</v>
      </c>
      <c r="O257" s="272">
        <f t="shared" si="8"/>
        <v>0</v>
      </c>
      <c r="P257" s="272">
        <f t="shared" si="8"/>
        <v>0</v>
      </c>
      <c r="Q257" s="272">
        <f t="shared" si="8"/>
        <v>0</v>
      </c>
      <c r="R257" s="272">
        <f t="shared" si="8"/>
        <v>0</v>
      </c>
      <c r="S257" s="272">
        <f t="shared" si="8"/>
        <v>0</v>
      </c>
      <c r="T257" s="272">
        <f t="shared" si="8"/>
        <v>0</v>
      </c>
      <c r="U257" s="272">
        <f t="shared" si="8"/>
        <v>0</v>
      </c>
      <c r="V257" s="272">
        <f t="shared" si="8"/>
        <v>0</v>
      </c>
      <c r="W257" s="272">
        <f t="shared" si="8"/>
        <v>0</v>
      </c>
      <c r="X257" s="275">
        <f t="shared" si="7"/>
        <v>0</v>
      </c>
    </row>
    <row r="258" spans="7:24" ht="15.75" thickBot="1" x14ac:dyDescent="0.3">
      <c r="G258" s="387"/>
      <c r="H258" s="252"/>
      <c r="I258" s="397" t="s">
        <v>70</v>
      </c>
      <c r="J258" s="398"/>
      <c r="K258" s="399"/>
      <c r="L258" s="273">
        <f>SUM(L255:L257)</f>
        <v>0</v>
      </c>
      <c r="M258" s="274">
        <f>SUM(M255:M257)</f>
        <v>0</v>
      </c>
      <c r="N258" s="274">
        <f t="shared" ref="N258:X258" si="9">SUM(N255:N257)</f>
        <v>0</v>
      </c>
      <c r="O258" s="274">
        <f t="shared" si="9"/>
        <v>0</v>
      </c>
      <c r="P258" s="274">
        <f t="shared" si="9"/>
        <v>0</v>
      </c>
      <c r="Q258" s="274">
        <f t="shared" si="9"/>
        <v>0</v>
      </c>
      <c r="R258" s="274">
        <f t="shared" si="9"/>
        <v>0</v>
      </c>
      <c r="S258" s="274">
        <f t="shared" si="9"/>
        <v>0</v>
      </c>
      <c r="T258" s="274">
        <f t="shared" si="9"/>
        <v>0</v>
      </c>
      <c r="U258" s="274">
        <f t="shared" si="9"/>
        <v>0</v>
      </c>
      <c r="V258" s="274">
        <f t="shared" si="9"/>
        <v>0</v>
      </c>
      <c r="W258" s="274">
        <f t="shared" si="9"/>
        <v>0</v>
      </c>
      <c r="X258" s="276">
        <f t="shared" si="9"/>
        <v>0</v>
      </c>
    </row>
  </sheetData>
  <sheetProtection password="941C" sheet="1" objects="1" scenarios="1"/>
  <mergeCells count="11">
    <mergeCell ref="G255:G258"/>
    <mergeCell ref="I255:K255"/>
    <mergeCell ref="I256:K256"/>
    <mergeCell ref="I257:K257"/>
    <mergeCell ref="I258:K258"/>
    <mergeCell ref="A7:T7"/>
    <mergeCell ref="D17:E17"/>
    <mergeCell ref="G17:K17"/>
    <mergeCell ref="L17:X17"/>
    <mergeCell ref="A9:X9"/>
    <mergeCell ref="A8:X8"/>
  </mergeCells>
  <dataValidations count="1">
    <dataValidation type="list" allowBlank="1" showInputMessage="1" showErrorMessage="1" sqref="IZ15 WVL15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LISTAS!$E$5:$E$7</xm:f>
          </x14:formula1>
          <xm:sqref>C19:C250</xm:sqref>
        </x14:dataValidation>
        <x14:dataValidation type="list" allowBlank="1" showInputMessage="1" showErrorMessage="1">
          <x14:formula1>
            <xm:f>LISTAS!$E$2:$E$3</xm:f>
          </x14:formula1>
          <xm:sqref>C15</xm:sqref>
        </x14:dataValidation>
        <x14:dataValidation type="list" allowBlank="1" showInputMessage="1" showErrorMessage="1">
          <x14:formula1>
            <xm:f>LISTAS!$M$2:$M$3</xm:f>
          </x14:formula1>
          <xm:sqref>H19:H250 J19:J250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U260"/>
  <sheetViews>
    <sheetView zoomScale="70" zoomScaleNormal="70" workbookViewId="0">
      <selection activeCell="D37" sqref="D37"/>
    </sheetView>
  </sheetViews>
  <sheetFormatPr baseColWidth="10" defaultColWidth="0" defaultRowHeight="0" customHeight="1" zeroHeight="1" x14ac:dyDescent="0.25"/>
  <cols>
    <col min="1" max="1" width="5.28515625" customWidth="1"/>
    <col min="2" max="3" width="26.42578125" customWidth="1"/>
    <col min="4" max="4" width="20.140625" customWidth="1"/>
    <col min="5" max="16" width="14.7109375" customWidth="1"/>
    <col min="17" max="17" width="21.7109375" style="4" customWidth="1"/>
    <col min="18" max="18" width="26.28515625" style="57" customWidth="1"/>
    <col min="19" max="20" width="11.42578125" customWidth="1"/>
    <col min="255" max="255" width="5.28515625" customWidth="1"/>
    <col min="256" max="256" width="64.7109375" customWidth="1"/>
    <col min="257" max="257" width="27.28515625" customWidth="1"/>
    <col min="258" max="259" width="26.42578125" customWidth="1"/>
    <col min="260" max="260" width="20.140625" customWidth="1"/>
    <col min="261" max="268" width="16" customWidth="1"/>
    <col min="269" max="269" width="18.42578125" customWidth="1"/>
    <col min="270" max="272" width="16" customWidth="1"/>
    <col min="273" max="273" width="17.42578125" bestFit="1" customWidth="1"/>
    <col min="274" max="274" width="17.28515625" customWidth="1"/>
    <col min="275" max="276" width="11.42578125" customWidth="1"/>
    <col min="511" max="511" width="5.28515625" customWidth="1"/>
    <col min="512" max="512" width="64.7109375" customWidth="1"/>
    <col min="513" max="513" width="27.28515625" customWidth="1"/>
    <col min="514" max="515" width="26.42578125" customWidth="1"/>
    <col min="516" max="516" width="20.140625" customWidth="1"/>
    <col min="517" max="524" width="16" customWidth="1"/>
    <col min="525" max="525" width="18.42578125" customWidth="1"/>
    <col min="526" max="528" width="16" customWidth="1"/>
    <col min="529" max="529" width="17.42578125" bestFit="1" customWidth="1"/>
    <col min="530" max="530" width="17.28515625" customWidth="1"/>
    <col min="531" max="532" width="11.42578125" customWidth="1"/>
    <col min="767" max="767" width="5.28515625" customWidth="1"/>
    <col min="768" max="768" width="64.7109375" customWidth="1"/>
    <col min="769" max="769" width="27.28515625" customWidth="1"/>
    <col min="770" max="771" width="26.42578125" customWidth="1"/>
    <col min="772" max="772" width="20.140625" customWidth="1"/>
    <col min="773" max="780" width="16" customWidth="1"/>
    <col min="781" max="781" width="18.42578125" customWidth="1"/>
    <col min="782" max="784" width="16" customWidth="1"/>
    <col min="785" max="785" width="17.42578125" bestFit="1" customWidth="1"/>
    <col min="786" max="786" width="17.28515625" customWidth="1"/>
    <col min="787" max="788" width="11.42578125" customWidth="1"/>
    <col min="1023" max="1023" width="5.28515625" customWidth="1"/>
    <col min="1024" max="1024" width="64.7109375" customWidth="1"/>
    <col min="1025" max="1025" width="27.28515625" customWidth="1"/>
    <col min="1026" max="1027" width="26.42578125" customWidth="1"/>
    <col min="1028" max="1028" width="20.140625" customWidth="1"/>
    <col min="1029" max="1036" width="16" customWidth="1"/>
    <col min="1037" max="1037" width="18.42578125" customWidth="1"/>
    <col min="1038" max="1040" width="16" customWidth="1"/>
    <col min="1041" max="1041" width="17.42578125" bestFit="1" customWidth="1"/>
    <col min="1042" max="1042" width="17.28515625" customWidth="1"/>
    <col min="1043" max="1044" width="11.42578125" customWidth="1"/>
    <col min="1279" max="1279" width="5.28515625" customWidth="1"/>
    <col min="1280" max="1280" width="64.7109375" customWidth="1"/>
    <col min="1281" max="1281" width="27.28515625" customWidth="1"/>
    <col min="1282" max="1283" width="26.42578125" customWidth="1"/>
    <col min="1284" max="1284" width="20.140625" customWidth="1"/>
    <col min="1285" max="1292" width="16" customWidth="1"/>
    <col min="1293" max="1293" width="18.42578125" customWidth="1"/>
    <col min="1294" max="1296" width="16" customWidth="1"/>
    <col min="1297" max="1297" width="17.42578125" bestFit="1" customWidth="1"/>
    <col min="1298" max="1298" width="17.28515625" customWidth="1"/>
    <col min="1299" max="1300" width="11.42578125" customWidth="1"/>
    <col min="1535" max="1535" width="5.28515625" customWidth="1"/>
    <col min="1536" max="1536" width="64.7109375" customWidth="1"/>
    <col min="1537" max="1537" width="27.28515625" customWidth="1"/>
    <col min="1538" max="1539" width="26.42578125" customWidth="1"/>
    <col min="1540" max="1540" width="20.140625" customWidth="1"/>
    <col min="1541" max="1548" width="16" customWidth="1"/>
    <col min="1549" max="1549" width="18.42578125" customWidth="1"/>
    <col min="1550" max="1552" width="16" customWidth="1"/>
    <col min="1553" max="1553" width="17.42578125" bestFit="1" customWidth="1"/>
    <col min="1554" max="1554" width="17.28515625" customWidth="1"/>
    <col min="1555" max="1556" width="11.42578125" customWidth="1"/>
    <col min="1791" max="1791" width="5.28515625" customWidth="1"/>
    <col min="1792" max="1792" width="64.7109375" customWidth="1"/>
    <col min="1793" max="1793" width="27.28515625" customWidth="1"/>
    <col min="1794" max="1795" width="26.42578125" customWidth="1"/>
    <col min="1796" max="1796" width="20.140625" customWidth="1"/>
    <col min="1797" max="1804" width="16" customWidth="1"/>
    <col min="1805" max="1805" width="18.42578125" customWidth="1"/>
    <col min="1806" max="1808" width="16" customWidth="1"/>
    <col min="1809" max="1809" width="17.42578125" bestFit="1" customWidth="1"/>
    <col min="1810" max="1810" width="17.28515625" customWidth="1"/>
    <col min="1811" max="1812" width="11.42578125" customWidth="1"/>
    <col min="2047" max="2047" width="5.28515625" customWidth="1"/>
    <col min="2048" max="2048" width="64.7109375" customWidth="1"/>
    <col min="2049" max="2049" width="27.28515625" customWidth="1"/>
    <col min="2050" max="2051" width="26.42578125" customWidth="1"/>
    <col min="2052" max="2052" width="20.140625" customWidth="1"/>
    <col min="2053" max="2060" width="16" customWidth="1"/>
    <col min="2061" max="2061" width="18.42578125" customWidth="1"/>
    <col min="2062" max="2064" width="16" customWidth="1"/>
    <col min="2065" max="2065" width="17.42578125" bestFit="1" customWidth="1"/>
    <col min="2066" max="2066" width="17.28515625" customWidth="1"/>
    <col min="2067" max="2068" width="11.42578125" customWidth="1"/>
    <col min="2303" max="2303" width="5.28515625" customWidth="1"/>
    <col min="2304" max="2304" width="64.7109375" customWidth="1"/>
    <col min="2305" max="2305" width="27.28515625" customWidth="1"/>
    <col min="2306" max="2307" width="26.42578125" customWidth="1"/>
    <col min="2308" max="2308" width="20.140625" customWidth="1"/>
    <col min="2309" max="2316" width="16" customWidth="1"/>
    <col min="2317" max="2317" width="18.42578125" customWidth="1"/>
    <col min="2318" max="2320" width="16" customWidth="1"/>
    <col min="2321" max="2321" width="17.42578125" bestFit="1" customWidth="1"/>
    <col min="2322" max="2322" width="17.28515625" customWidth="1"/>
    <col min="2323" max="2324" width="11.42578125" customWidth="1"/>
    <col min="2559" max="2559" width="5.28515625" customWidth="1"/>
    <col min="2560" max="2560" width="64.7109375" customWidth="1"/>
    <col min="2561" max="2561" width="27.28515625" customWidth="1"/>
    <col min="2562" max="2563" width="26.42578125" customWidth="1"/>
    <col min="2564" max="2564" width="20.140625" customWidth="1"/>
    <col min="2565" max="2572" width="16" customWidth="1"/>
    <col min="2573" max="2573" width="18.42578125" customWidth="1"/>
    <col min="2574" max="2576" width="16" customWidth="1"/>
    <col min="2577" max="2577" width="17.42578125" bestFit="1" customWidth="1"/>
    <col min="2578" max="2578" width="17.28515625" customWidth="1"/>
    <col min="2579" max="2580" width="11.42578125" customWidth="1"/>
    <col min="2815" max="2815" width="5.28515625" customWidth="1"/>
    <col min="2816" max="2816" width="64.7109375" customWidth="1"/>
    <col min="2817" max="2817" width="27.28515625" customWidth="1"/>
    <col min="2818" max="2819" width="26.42578125" customWidth="1"/>
    <col min="2820" max="2820" width="20.140625" customWidth="1"/>
    <col min="2821" max="2828" width="16" customWidth="1"/>
    <col min="2829" max="2829" width="18.42578125" customWidth="1"/>
    <col min="2830" max="2832" width="16" customWidth="1"/>
    <col min="2833" max="2833" width="17.42578125" bestFit="1" customWidth="1"/>
    <col min="2834" max="2834" width="17.28515625" customWidth="1"/>
    <col min="2835" max="2836" width="11.42578125" customWidth="1"/>
    <col min="3071" max="3071" width="5.28515625" customWidth="1"/>
    <col min="3072" max="3072" width="64.7109375" customWidth="1"/>
    <col min="3073" max="3073" width="27.28515625" customWidth="1"/>
    <col min="3074" max="3075" width="26.42578125" customWidth="1"/>
    <col min="3076" max="3076" width="20.140625" customWidth="1"/>
    <col min="3077" max="3084" width="16" customWidth="1"/>
    <col min="3085" max="3085" width="18.42578125" customWidth="1"/>
    <col min="3086" max="3088" width="16" customWidth="1"/>
    <col min="3089" max="3089" width="17.42578125" bestFit="1" customWidth="1"/>
    <col min="3090" max="3090" width="17.28515625" customWidth="1"/>
    <col min="3091" max="3092" width="11.42578125" customWidth="1"/>
    <col min="3327" max="3327" width="5.28515625" customWidth="1"/>
    <col min="3328" max="3328" width="64.7109375" customWidth="1"/>
    <col min="3329" max="3329" width="27.28515625" customWidth="1"/>
    <col min="3330" max="3331" width="26.42578125" customWidth="1"/>
    <col min="3332" max="3332" width="20.140625" customWidth="1"/>
    <col min="3333" max="3340" width="16" customWidth="1"/>
    <col min="3341" max="3341" width="18.42578125" customWidth="1"/>
    <col min="3342" max="3344" width="16" customWidth="1"/>
    <col min="3345" max="3345" width="17.42578125" bestFit="1" customWidth="1"/>
    <col min="3346" max="3346" width="17.28515625" customWidth="1"/>
    <col min="3347" max="3348" width="11.42578125" customWidth="1"/>
    <col min="3583" max="3583" width="5.28515625" customWidth="1"/>
    <col min="3584" max="3584" width="64.7109375" customWidth="1"/>
    <col min="3585" max="3585" width="27.28515625" customWidth="1"/>
    <col min="3586" max="3587" width="26.42578125" customWidth="1"/>
    <col min="3588" max="3588" width="20.140625" customWidth="1"/>
    <col min="3589" max="3596" width="16" customWidth="1"/>
    <col min="3597" max="3597" width="18.42578125" customWidth="1"/>
    <col min="3598" max="3600" width="16" customWidth="1"/>
    <col min="3601" max="3601" width="17.42578125" bestFit="1" customWidth="1"/>
    <col min="3602" max="3602" width="17.28515625" customWidth="1"/>
    <col min="3603" max="3604" width="11.42578125" customWidth="1"/>
    <col min="3839" max="3839" width="5.28515625" customWidth="1"/>
    <col min="3840" max="3840" width="64.7109375" customWidth="1"/>
    <col min="3841" max="3841" width="27.28515625" customWidth="1"/>
    <col min="3842" max="3843" width="26.42578125" customWidth="1"/>
    <col min="3844" max="3844" width="20.140625" customWidth="1"/>
    <col min="3845" max="3852" width="16" customWidth="1"/>
    <col min="3853" max="3853" width="18.42578125" customWidth="1"/>
    <col min="3854" max="3856" width="16" customWidth="1"/>
    <col min="3857" max="3857" width="17.42578125" bestFit="1" customWidth="1"/>
    <col min="3858" max="3858" width="17.28515625" customWidth="1"/>
    <col min="3859" max="3860" width="11.42578125" customWidth="1"/>
    <col min="4095" max="4095" width="5.28515625" customWidth="1"/>
    <col min="4096" max="4096" width="64.7109375" customWidth="1"/>
    <col min="4097" max="4097" width="27.28515625" customWidth="1"/>
    <col min="4098" max="4099" width="26.42578125" customWidth="1"/>
    <col min="4100" max="4100" width="20.140625" customWidth="1"/>
    <col min="4101" max="4108" width="16" customWidth="1"/>
    <col min="4109" max="4109" width="18.42578125" customWidth="1"/>
    <col min="4110" max="4112" width="16" customWidth="1"/>
    <col min="4113" max="4113" width="17.42578125" bestFit="1" customWidth="1"/>
    <col min="4114" max="4114" width="17.28515625" customWidth="1"/>
    <col min="4115" max="4116" width="11.42578125" customWidth="1"/>
    <col min="4351" max="4351" width="5.28515625" customWidth="1"/>
    <col min="4352" max="4352" width="64.7109375" customWidth="1"/>
    <col min="4353" max="4353" width="27.28515625" customWidth="1"/>
    <col min="4354" max="4355" width="26.42578125" customWidth="1"/>
    <col min="4356" max="4356" width="20.140625" customWidth="1"/>
    <col min="4357" max="4364" width="16" customWidth="1"/>
    <col min="4365" max="4365" width="18.42578125" customWidth="1"/>
    <col min="4366" max="4368" width="16" customWidth="1"/>
    <col min="4369" max="4369" width="17.42578125" bestFit="1" customWidth="1"/>
    <col min="4370" max="4370" width="17.28515625" customWidth="1"/>
    <col min="4371" max="4372" width="11.42578125" customWidth="1"/>
    <col min="4607" max="4607" width="5.28515625" customWidth="1"/>
    <col min="4608" max="4608" width="64.7109375" customWidth="1"/>
    <col min="4609" max="4609" width="27.28515625" customWidth="1"/>
    <col min="4610" max="4611" width="26.42578125" customWidth="1"/>
    <col min="4612" max="4612" width="20.140625" customWidth="1"/>
    <col min="4613" max="4620" width="16" customWidth="1"/>
    <col min="4621" max="4621" width="18.42578125" customWidth="1"/>
    <col min="4622" max="4624" width="16" customWidth="1"/>
    <col min="4625" max="4625" width="17.42578125" bestFit="1" customWidth="1"/>
    <col min="4626" max="4626" width="17.28515625" customWidth="1"/>
    <col min="4627" max="4628" width="11.42578125" customWidth="1"/>
    <col min="4863" max="4863" width="5.28515625" customWidth="1"/>
    <col min="4864" max="4864" width="64.7109375" customWidth="1"/>
    <col min="4865" max="4865" width="27.28515625" customWidth="1"/>
    <col min="4866" max="4867" width="26.42578125" customWidth="1"/>
    <col min="4868" max="4868" width="20.140625" customWidth="1"/>
    <col min="4869" max="4876" width="16" customWidth="1"/>
    <col min="4877" max="4877" width="18.42578125" customWidth="1"/>
    <col min="4878" max="4880" width="16" customWidth="1"/>
    <col min="4881" max="4881" width="17.42578125" bestFit="1" customWidth="1"/>
    <col min="4882" max="4882" width="17.28515625" customWidth="1"/>
    <col min="4883" max="4884" width="11.42578125" customWidth="1"/>
    <col min="5119" max="5119" width="5.28515625" customWidth="1"/>
    <col min="5120" max="5120" width="64.7109375" customWidth="1"/>
    <col min="5121" max="5121" width="27.28515625" customWidth="1"/>
    <col min="5122" max="5123" width="26.42578125" customWidth="1"/>
    <col min="5124" max="5124" width="20.140625" customWidth="1"/>
    <col min="5125" max="5132" width="16" customWidth="1"/>
    <col min="5133" max="5133" width="18.42578125" customWidth="1"/>
    <col min="5134" max="5136" width="16" customWidth="1"/>
    <col min="5137" max="5137" width="17.42578125" bestFit="1" customWidth="1"/>
    <col min="5138" max="5138" width="17.28515625" customWidth="1"/>
    <col min="5139" max="5140" width="11.42578125" customWidth="1"/>
    <col min="5375" max="5375" width="5.28515625" customWidth="1"/>
    <col min="5376" max="5376" width="64.7109375" customWidth="1"/>
    <col min="5377" max="5377" width="27.28515625" customWidth="1"/>
    <col min="5378" max="5379" width="26.42578125" customWidth="1"/>
    <col min="5380" max="5380" width="20.140625" customWidth="1"/>
    <col min="5381" max="5388" width="16" customWidth="1"/>
    <col min="5389" max="5389" width="18.42578125" customWidth="1"/>
    <col min="5390" max="5392" width="16" customWidth="1"/>
    <col min="5393" max="5393" width="17.42578125" bestFit="1" customWidth="1"/>
    <col min="5394" max="5394" width="17.28515625" customWidth="1"/>
    <col min="5395" max="5396" width="11.42578125" customWidth="1"/>
    <col min="5631" max="5631" width="5.28515625" customWidth="1"/>
    <col min="5632" max="5632" width="64.7109375" customWidth="1"/>
    <col min="5633" max="5633" width="27.28515625" customWidth="1"/>
    <col min="5634" max="5635" width="26.42578125" customWidth="1"/>
    <col min="5636" max="5636" width="20.140625" customWidth="1"/>
    <col min="5637" max="5644" width="16" customWidth="1"/>
    <col min="5645" max="5645" width="18.42578125" customWidth="1"/>
    <col min="5646" max="5648" width="16" customWidth="1"/>
    <col min="5649" max="5649" width="17.42578125" bestFit="1" customWidth="1"/>
    <col min="5650" max="5650" width="17.28515625" customWidth="1"/>
    <col min="5651" max="5652" width="11.42578125" customWidth="1"/>
    <col min="5887" max="5887" width="5.28515625" customWidth="1"/>
    <col min="5888" max="5888" width="64.7109375" customWidth="1"/>
    <col min="5889" max="5889" width="27.28515625" customWidth="1"/>
    <col min="5890" max="5891" width="26.42578125" customWidth="1"/>
    <col min="5892" max="5892" width="20.140625" customWidth="1"/>
    <col min="5893" max="5900" width="16" customWidth="1"/>
    <col min="5901" max="5901" width="18.42578125" customWidth="1"/>
    <col min="5902" max="5904" width="16" customWidth="1"/>
    <col min="5905" max="5905" width="17.42578125" bestFit="1" customWidth="1"/>
    <col min="5906" max="5906" width="17.28515625" customWidth="1"/>
    <col min="5907" max="5908" width="11.42578125" customWidth="1"/>
    <col min="6143" max="6143" width="5.28515625" customWidth="1"/>
    <col min="6144" max="6144" width="64.7109375" customWidth="1"/>
    <col min="6145" max="6145" width="27.28515625" customWidth="1"/>
    <col min="6146" max="6147" width="26.42578125" customWidth="1"/>
    <col min="6148" max="6148" width="20.140625" customWidth="1"/>
    <col min="6149" max="6156" width="16" customWidth="1"/>
    <col min="6157" max="6157" width="18.42578125" customWidth="1"/>
    <col min="6158" max="6160" width="16" customWidth="1"/>
    <col min="6161" max="6161" width="17.42578125" bestFit="1" customWidth="1"/>
    <col min="6162" max="6162" width="17.28515625" customWidth="1"/>
    <col min="6163" max="6164" width="11.42578125" customWidth="1"/>
    <col min="6399" max="6399" width="5.28515625" customWidth="1"/>
    <col min="6400" max="6400" width="64.7109375" customWidth="1"/>
    <col min="6401" max="6401" width="27.28515625" customWidth="1"/>
    <col min="6402" max="6403" width="26.42578125" customWidth="1"/>
    <col min="6404" max="6404" width="20.140625" customWidth="1"/>
    <col min="6405" max="6412" width="16" customWidth="1"/>
    <col min="6413" max="6413" width="18.42578125" customWidth="1"/>
    <col min="6414" max="6416" width="16" customWidth="1"/>
    <col min="6417" max="6417" width="17.42578125" bestFit="1" customWidth="1"/>
    <col min="6418" max="6418" width="17.28515625" customWidth="1"/>
    <col min="6419" max="6420" width="11.42578125" customWidth="1"/>
    <col min="6655" max="6655" width="5.28515625" customWidth="1"/>
    <col min="6656" max="6656" width="64.7109375" customWidth="1"/>
    <col min="6657" max="6657" width="27.28515625" customWidth="1"/>
    <col min="6658" max="6659" width="26.42578125" customWidth="1"/>
    <col min="6660" max="6660" width="20.140625" customWidth="1"/>
    <col min="6661" max="6668" width="16" customWidth="1"/>
    <col min="6669" max="6669" width="18.42578125" customWidth="1"/>
    <col min="6670" max="6672" width="16" customWidth="1"/>
    <col min="6673" max="6673" width="17.42578125" bestFit="1" customWidth="1"/>
    <col min="6674" max="6674" width="17.28515625" customWidth="1"/>
    <col min="6675" max="6676" width="11.42578125" customWidth="1"/>
    <col min="6911" max="6911" width="5.28515625" customWidth="1"/>
    <col min="6912" max="6912" width="64.7109375" customWidth="1"/>
    <col min="6913" max="6913" width="27.28515625" customWidth="1"/>
    <col min="6914" max="6915" width="26.42578125" customWidth="1"/>
    <col min="6916" max="6916" width="20.140625" customWidth="1"/>
    <col min="6917" max="6924" width="16" customWidth="1"/>
    <col min="6925" max="6925" width="18.42578125" customWidth="1"/>
    <col min="6926" max="6928" width="16" customWidth="1"/>
    <col min="6929" max="6929" width="17.42578125" bestFit="1" customWidth="1"/>
    <col min="6930" max="6930" width="17.28515625" customWidth="1"/>
    <col min="6931" max="6932" width="11.42578125" customWidth="1"/>
    <col min="7167" max="7167" width="5.28515625" customWidth="1"/>
    <col min="7168" max="7168" width="64.7109375" customWidth="1"/>
    <col min="7169" max="7169" width="27.28515625" customWidth="1"/>
    <col min="7170" max="7171" width="26.42578125" customWidth="1"/>
    <col min="7172" max="7172" width="20.140625" customWidth="1"/>
    <col min="7173" max="7180" width="16" customWidth="1"/>
    <col min="7181" max="7181" width="18.42578125" customWidth="1"/>
    <col min="7182" max="7184" width="16" customWidth="1"/>
    <col min="7185" max="7185" width="17.42578125" bestFit="1" customWidth="1"/>
    <col min="7186" max="7186" width="17.28515625" customWidth="1"/>
    <col min="7187" max="7188" width="11.42578125" customWidth="1"/>
    <col min="7423" max="7423" width="5.28515625" customWidth="1"/>
    <col min="7424" max="7424" width="64.7109375" customWidth="1"/>
    <col min="7425" max="7425" width="27.28515625" customWidth="1"/>
    <col min="7426" max="7427" width="26.42578125" customWidth="1"/>
    <col min="7428" max="7428" width="20.140625" customWidth="1"/>
    <col min="7429" max="7436" width="16" customWidth="1"/>
    <col min="7437" max="7437" width="18.42578125" customWidth="1"/>
    <col min="7438" max="7440" width="16" customWidth="1"/>
    <col min="7441" max="7441" width="17.42578125" bestFit="1" customWidth="1"/>
    <col min="7442" max="7442" width="17.28515625" customWidth="1"/>
    <col min="7443" max="7444" width="11.42578125" customWidth="1"/>
    <col min="7679" max="7679" width="5.28515625" customWidth="1"/>
    <col min="7680" max="7680" width="64.7109375" customWidth="1"/>
    <col min="7681" max="7681" width="27.28515625" customWidth="1"/>
    <col min="7682" max="7683" width="26.42578125" customWidth="1"/>
    <col min="7684" max="7684" width="20.140625" customWidth="1"/>
    <col min="7685" max="7692" width="16" customWidth="1"/>
    <col min="7693" max="7693" width="18.42578125" customWidth="1"/>
    <col min="7694" max="7696" width="16" customWidth="1"/>
    <col min="7697" max="7697" width="17.42578125" bestFit="1" customWidth="1"/>
    <col min="7698" max="7698" width="17.28515625" customWidth="1"/>
    <col min="7699" max="7700" width="11.42578125" customWidth="1"/>
    <col min="7935" max="7935" width="5.28515625" customWidth="1"/>
    <col min="7936" max="7936" width="64.7109375" customWidth="1"/>
    <col min="7937" max="7937" width="27.28515625" customWidth="1"/>
    <col min="7938" max="7939" width="26.42578125" customWidth="1"/>
    <col min="7940" max="7940" width="20.140625" customWidth="1"/>
    <col min="7941" max="7948" width="16" customWidth="1"/>
    <col min="7949" max="7949" width="18.42578125" customWidth="1"/>
    <col min="7950" max="7952" width="16" customWidth="1"/>
    <col min="7953" max="7953" width="17.42578125" bestFit="1" customWidth="1"/>
    <col min="7954" max="7954" width="17.28515625" customWidth="1"/>
    <col min="7955" max="7956" width="11.42578125" customWidth="1"/>
    <col min="8191" max="8191" width="5.28515625" customWidth="1"/>
    <col min="8192" max="8192" width="64.7109375" customWidth="1"/>
    <col min="8193" max="8193" width="27.28515625" customWidth="1"/>
    <col min="8194" max="8195" width="26.42578125" customWidth="1"/>
    <col min="8196" max="8196" width="20.140625" customWidth="1"/>
    <col min="8197" max="8204" width="16" customWidth="1"/>
    <col min="8205" max="8205" width="18.42578125" customWidth="1"/>
    <col min="8206" max="8208" width="16" customWidth="1"/>
    <col min="8209" max="8209" width="17.42578125" bestFit="1" customWidth="1"/>
    <col min="8210" max="8210" width="17.28515625" customWidth="1"/>
    <col min="8211" max="8212" width="11.42578125" customWidth="1"/>
    <col min="8447" max="8447" width="5.28515625" customWidth="1"/>
    <col min="8448" max="8448" width="64.7109375" customWidth="1"/>
    <col min="8449" max="8449" width="27.28515625" customWidth="1"/>
    <col min="8450" max="8451" width="26.42578125" customWidth="1"/>
    <col min="8452" max="8452" width="20.140625" customWidth="1"/>
    <col min="8453" max="8460" width="16" customWidth="1"/>
    <col min="8461" max="8461" width="18.42578125" customWidth="1"/>
    <col min="8462" max="8464" width="16" customWidth="1"/>
    <col min="8465" max="8465" width="17.42578125" bestFit="1" customWidth="1"/>
    <col min="8466" max="8466" width="17.28515625" customWidth="1"/>
    <col min="8467" max="8468" width="11.42578125" customWidth="1"/>
    <col min="8703" max="8703" width="5.28515625" customWidth="1"/>
    <col min="8704" max="8704" width="64.7109375" customWidth="1"/>
    <col min="8705" max="8705" width="27.28515625" customWidth="1"/>
    <col min="8706" max="8707" width="26.42578125" customWidth="1"/>
    <col min="8708" max="8708" width="20.140625" customWidth="1"/>
    <col min="8709" max="8716" width="16" customWidth="1"/>
    <col min="8717" max="8717" width="18.42578125" customWidth="1"/>
    <col min="8718" max="8720" width="16" customWidth="1"/>
    <col min="8721" max="8721" width="17.42578125" bestFit="1" customWidth="1"/>
    <col min="8722" max="8722" width="17.28515625" customWidth="1"/>
    <col min="8723" max="8724" width="11.42578125" customWidth="1"/>
    <col min="8959" max="8959" width="5.28515625" customWidth="1"/>
    <col min="8960" max="8960" width="64.7109375" customWidth="1"/>
    <col min="8961" max="8961" width="27.28515625" customWidth="1"/>
    <col min="8962" max="8963" width="26.42578125" customWidth="1"/>
    <col min="8964" max="8964" width="20.140625" customWidth="1"/>
    <col min="8965" max="8972" width="16" customWidth="1"/>
    <col min="8973" max="8973" width="18.42578125" customWidth="1"/>
    <col min="8974" max="8976" width="16" customWidth="1"/>
    <col min="8977" max="8977" width="17.42578125" bestFit="1" customWidth="1"/>
    <col min="8978" max="8978" width="17.28515625" customWidth="1"/>
    <col min="8979" max="8980" width="11.42578125" customWidth="1"/>
    <col min="9215" max="9215" width="5.28515625" customWidth="1"/>
    <col min="9216" max="9216" width="64.7109375" customWidth="1"/>
    <col min="9217" max="9217" width="27.28515625" customWidth="1"/>
    <col min="9218" max="9219" width="26.42578125" customWidth="1"/>
    <col min="9220" max="9220" width="20.140625" customWidth="1"/>
    <col min="9221" max="9228" width="16" customWidth="1"/>
    <col min="9229" max="9229" width="18.42578125" customWidth="1"/>
    <col min="9230" max="9232" width="16" customWidth="1"/>
    <col min="9233" max="9233" width="17.42578125" bestFit="1" customWidth="1"/>
    <col min="9234" max="9234" width="17.28515625" customWidth="1"/>
    <col min="9235" max="9236" width="11.42578125" customWidth="1"/>
    <col min="9471" max="9471" width="5.28515625" customWidth="1"/>
    <col min="9472" max="9472" width="64.7109375" customWidth="1"/>
    <col min="9473" max="9473" width="27.28515625" customWidth="1"/>
    <col min="9474" max="9475" width="26.42578125" customWidth="1"/>
    <col min="9476" max="9476" width="20.140625" customWidth="1"/>
    <col min="9477" max="9484" width="16" customWidth="1"/>
    <col min="9485" max="9485" width="18.42578125" customWidth="1"/>
    <col min="9486" max="9488" width="16" customWidth="1"/>
    <col min="9489" max="9489" width="17.42578125" bestFit="1" customWidth="1"/>
    <col min="9490" max="9490" width="17.28515625" customWidth="1"/>
    <col min="9491" max="9492" width="11.42578125" customWidth="1"/>
    <col min="9727" max="9727" width="5.28515625" customWidth="1"/>
    <col min="9728" max="9728" width="64.7109375" customWidth="1"/>
    <col min="9729" max="9729" width="27.28515625" customWidth="1"/>
    <col min="9730" max="9731" width="26.42578125" customWidth="1"/>
    <col min="9732" max="9732" width="20.140625" customWidth="1"/>
    <col min="9733" max="9740" width="16" customWidth="1"/>
    <col min="9741" max="9741" width="18.42578125" customWidth="1"/>
    <col min="9742" max="9744" width="16" customWidth="1"/>
    <col min="9745" max="9745" width="17.42578125" bestFit="1" customWidth="1"/>
    <col min="9746" max="9746" width="17.28515625" customWidth="1"/>
    <col min="9747" max="9748" width="11.42578125" customWidth="1"/>
    <col min="9983" max="9983" width="5.28515625" customWidth="1"/>
    <col min="9984" max="9984" width="64.7109375" customWidth="1"/>
    <col min="9985" max="9985" width="27.28515625" customWidth="1"/>
    <col min="9986" max="9987" width="26.42578125" customWidth="1"/>
    <col min="9988" max="9988" width="20.140625" customWidth="1"/>
    <col min="9989" max="9996" width="16" customWidth="1"/>
    <col min="9997" max="9997" width="18.42578125" customWidth="1"/>
    <col min="9998" max="10000" width="16" customWidth="1"/>
    <col min="10001" max="10001" width="17.42578125" bestFit="1" customWidth="1"/>
    <col min="10002" max="10002" width="17.28515625" customWidth="1"/>
    <col min="10003" max="10004" width="11.42578125" customWidth="1"/>
    <col min="10239" max="10239" width="5.28515625" customWidth="1"/>
    <col min="10240" max="10240" width="64.7109375" customWidth="1"/>
    <col min="10241" max="10241" width="27.28515625" customWidth="1"/>
    <col min="10242" max="10243" width="26.42578125" customWidth="1"/>
    <col min="10244" max="10244" width="20.140625" customWidth="1"/>
    <col min="10245" max="10252" width="16" customWidth="1"/>
    <col min="10253" max="10253" width="18.42578125" customWidth="1"/>
    <col min="10254" max="10256" width="16" customWidth="1"/>
    <col min="10257" max="10257" width="17.42578125" bestFit="1" customWidth="1"/>
    <col min="10258" max="10258" width="17.28515625" customWidth="1"/>
    <col min="10259" max="10260" width="11.42578125" customWidth="1"/>
    <col min="10495" max="10495" width="5.28515625" customWidth="1"/>
    <col min="10496" max="10496" width="64.7109375" customWidth="1"/>
    <col min="10497" max="10497" width="27.28515625" customWidth="1"/>
    <col min="10498" max="10499" width="26.42578125" customWidth="1"/>
    <col min="10500" max="10500" width="20.140625" customWidth="1"/>
    <col min="10501" max="10508" width="16" customWidth="1"/>
    <col min="10509" max="10509" width="18.42578125" customWidth="1"/>
    <col min="10510" max="10512" width="16" customWidth="1"/>
    <col min="10513" max="10513" width="17.42578125" bestFit="1" customWidth="1"/>
    <col min="10514" max="10514" width="17.28515625" customWidth="1"/>
    <col min="10515" max="10516" width="11.42578125" customWidth="1"/>
    <col min="10751" max="10751" width="5.28515625" customWidth="1"/>
    <col min="10752" max="10752" width="64.7109375" customWidth="1"/>
    <col min="10753" max="10753" width="27.28515625" customWidth="1"/>
    <col min="10754" max="10755" width="26.42578125" customWidth="1"/>
    <col min="10756" max="10756" width="20.140625" customWidth="1"/>
    <col min="10757" max="10764" width="16" customWidth="1"/>
    <col min="10765" max="10765" width="18.42578125" customWidth="1"/>
    <col min="10766" max="10768" width="16" customWidth="1"/>
    <col min="10769" max="10769" width="17.42578125" bestFit="1" customWidth="1"/>
    <col min="10770" max="10770" width="17.28515625" customWidth="1"/>
    <col min="10771" max="10772" width="11.42578125" customWidth="1"/>
    <col min="11007" max="11007" width="5.28515625" customWidth="1"/>
    <col min="11008" max="11008" width="64.7109375" customWidth="1"/>
    <col min="11009" max="11009" width="27.28515625" customWidth="1"/>
    <col min="11010" max="11011" width="26.42578125" customWidth="1"/>
    <col min="11012" max="11012" width="20.140625" customWidth="1"/>
    <col min="11013" max="11020" width="16" customWidth="1"/>
    <col min="11021" max="11021" width="18.42578125" customWidth="1"/>
    <col min="11022" max="11024" width="16" customWidth="1"/>
    <col min="11025" max="11025" width="17.42578125" bestFit="1" customWidth="1"/>
    <col min="11026" max="11026" width="17.28515625" customWidth="1"/>
    <col min="11027" max="11028" width="11.42578125" customWidth="1"/>
    <col min="11263" max="11263" width="5.28515625" customWidth="1"/>
    <col min="11264" max="11264" width="64.7109375" customWidth="1"/>
    <col min="11265" max="11265" width="27.28515625" customWidth="1"/>
    <col min="11266" max="11267" width="26.42578125" customWidth="1"/>
    <col min="11268" max="11268" width="20.140625" customWidth="1"/>
    <col min="11269" max="11276" width="16" customWidth="1"/>
    <col min="11277" max="11277" width="18.42578125" customWidth="1"/>
    <col min="11278" max="11280" width="16" customWidth="1"/>
    <col min="11281" max="11281" width="17.42578125" bestFit="1" customWidth="1"/>
    <col min="11282" max="11282" width="17.28515625" customWidth="1"/>
    <col min="11283" max="11284" width="11.42578125" customWidth="1"/>
    <col min="11519" max="11519" width="5.28515625" customWidth="1"/>
    <col min="11520" max="11520" width="64.7109375" customWidth="1"/>
    <col min="11521" max="11521" width="27.28515625" customWidth="1"/>
    <col min="11522" max="11523" width="26.42578125" customWidth="1"/>
    <col min="11524" max="11524" width="20.140625" customWidth="1"/>
    <col min="11525" max="11532" width="16" customWidth="1"/>
    <col min="11533" max="11533" width="18.42578125" customWidth="1"/>
    <col min="11534" max="11536" width="16" customWidth="1"/>
    <col min="11537" max="11537" width="17.42578125" bestFit="1" customWidth="1"/>
    <col min="11538" max="11538" width="17.28515625" customWidth="1"/>
    <col min="11539" max="11540" width="11.42578125" customWidth="1"/>
    <col min="11775" max="11775" width="5.28515625" customWidth="1"/>
    <col min="11776" max="11776" width="64.7109375" customWidth="1"/>
    <col min="11777" max="11777" width="27.28515625" customWidth="1"/>
    <col min="11778" max="11779" width="26.42578125" customWidth="1"/>
    <col min="11780" max="11780" width="20.140625" customWidth="1"/>
    <col min="11781" max="11788" width="16" customWidth="1"/>
    <col min="11789" max="11789" width="18.42578125" customWidth="1"/>
    <col min="11790" max="11792" width="16" customWidth="1"/>
    <col min="11793" max="11793" width="17.42578125" bestFit="1" customWidth="1"/>
    <col min="11794" max="11794" width="17.28515625" customWidth="1"/>
    <col min="11795" max="11796" width="11.42578125" customWidth="1"/>
    <col min="12031" max="12031" width="5.28515625" customWidth="1"/>
    <col min="12032" max="12032" width="64.7109375" customWidth="1"/>
    <col min="12033" max="12033" width="27.28515625" customWidth="1"/>
    <col min="12034" max="12035" width="26.42578125" customWidth="1"/>
    <col min="12036" max="12036" width="20.140625" customWidth="1"/>
    <col min="12037" max="12044" width="16" customWidth="1"/>
    <col min="12045" max="12045" width="18.42578125" customWidth="1"/>
    <col min="12046" max="12048" width="16" customWidth="1"/>
    <col min="12049" max="12049" width="17.42578125" bestFit="1" customWidth="1"/>
    <col min="12050" max="12050" width="17.28515625" customWidth="1"/>
    <col min="12051" max="12052" width="11.42578125" customWidth="1"/>
    <col min="12287" max="12287" width="5.28515625" customWidth="1"/>
    <col min="12288" max="12288" width="64.7109375" customWidth="1"/>
    <col min="12289" max="12289" width="27.28515625" customWidth="1"/>
    <col min="12290" max="12291" width="26.42578125" customWidth="1"/>
    <col min="12292" max="12292" width="20.140625" customWidth="1"/>
    <col min="12293" max="12300" width="16" customWidth="1"/>
    <col min="12301" max="12301" width="18.42578125" customWidth="1"/>
    <col min="12302" max="12304" width="16" customWidth="1"/>
    <col min="12305" max="12305" width="17.42578125" bestFit="1" customWidth="1"/>
    <col min="12306" max="12306" width="17.28515625" customWidth="1"/>
    <col min="12307" max="12308" width="11.42578125" customWidth="1"/>
    <col min="12543" max="12543" width="5.28515625" customWidth="1"/>
    <col min="12544" max="12544" width="64.7109375" customWidth="1"/>
    <col min="12545" max="12545" width="27.28515625" customWidth="1"/>
    <col min="12546" max="12547" width="26.42578125" customWidth="1"/>
    <col min="12548" max="12548" width="20.140625" customWidth="1"/>
    <col min="12549" max="12556" width="16" customWidth="1"/>
    <col min="12557" max="12557" width="18.42578125" customWidth="1"/>
    <col min="12558" max="12560" width="16" customWidth="1"/>
    <col min="12561" max="12561" width="17.42578125" bestFit="1" customWidth="1"/>
    <col min="12562" max="12562" width="17.28515625" customWidth="1"/>
    <col min="12563" max="12564" width="11.42578125" customWidth="1"/>
    <col min="12799" max="12799" width="5.28515625" customWidth="1"/>
    <col min="12800" max="12800" width="64.7109375" customWidth="1"/>
    <col min="12801" max="12801" width="27.28515625" customWidth="1"/>
    <col min="12802" max="12803" width="26.42578125" customWidth="1"/>
    <col min="12804" max="12804" width="20.140625" customWidth="1"/>
    <col min="12805" max="12812" width="16" customWidth="1"/>
    <col min="12813" max="12813" width="18.42578125" customWidth="1"/>
    <col min="12814" max="12816" width="16" customWidth="1"/>
    <col min="12817" max="12817" width="17.42578125" bestFit="1" customWidth="1"/>
    <col min="12818" max="12818" width="17.28515625" customWidth="1"/>
    <col min="12819" max="12820" width="11.42578125" customWidth="1"/>
    <col min="13055" max="13055" width="5.28515625" customWidth="1"/>
    <col min="13056" max="13056" width="64.7109375" customWidth="1"/>
    <col min="13057" max="13057" width="27.28515625" customWidth="1"/>
    <col min="13058" max="13059" width="26.42578125" customWidth="1"/>
    <col min="13060" max="13060" width="20.140625" customWidth="1"/>
    <col min="13061" max="13068" width="16" customWidth="1"/>
    <col min="13069" max="13069" width="18.42578125" customWidth="1"/>
    <col min="13070" max="13072" width="16" customWidth="1"/>
    <col min="13073" max="13073" width="17.42578125" bestFit="1" customWidth="1"/>
    <col min="13074" max="13074" width="17.28515625" customWidth="1"/>
    <col min="13075" max="13076" width="11.42578125" customWidth="1"/>
    <col min="13311" max="13311" width="5.28515625" customWidth="1"/>
    <col min="13312" max="13312" width="64.7109375" customWidth="1"/>
    <col min="13313" max="13313" width="27.28515625" customWidth="1"/>
    <col min="13314" max="13315" width="26.42578125" customWidth="1"/>
    <col min="13316" max="13316" width="20.140625" customWidth="1"/>
    <col min="13317" max="13324" width="16" customWidth="1"/>
    <col min="13325" max="13325" width="18.42578125" customWidth="1"/>
    <col min="13326" max="13328" width="16" customWidth="1"/>
    <col min="13329" max="13329" width="17.42578125" bestFit="1" customWidth="1"/>
    <col min="13330" max="13330" width="17.28515625" customWidth="1"/>
    <col min="13331" max="13332" width="11.42578125" customWidth="1"/>
    <col min="13567" max="13567" width="5.28515625" customWidth="1"/>
    <col min="13568" max="13568" width="64.7109375" customWidth="1"/>
    <col min="13569" max="13569" width="27.28515625" customWidth="1"/>
    <col min="13570" max="13571" width="26.42578125" customWidth="1"/>
    <col min="13572" max="13572" width="20.140625" customWidth="1"/>
    <col min="13573" max="13580" width="16" customWidth="1"/>
    <col min="13581" max="13581" width="18.42578125" customWidth="1"/>
    <col min="13582" max="13584" width="16" customWidth="1"/>
    <col min="13585" max="13585" width="17.42578125" bestFit="1" customWidth="1"/>
    <col min="13586" max="13586" width="17.28515625" customWidth="1"/>
    <col min="13587" max="13588" width="11.42578125" customWidth="1"/>
    <col min="13823" max="13823" width="5.28515625" customWidth="1"/>
    <col min="13824" max="13824" width="64.7109375" customWidth="1"/>
    <col min="13825" max="13825" width="27.28515625" customWidth="1"/>
    <col min="13826" max="13827" width="26.42578125" customWidth="1"/>
    <col min="13828" max="13828" width="20.140625" customWidth="1"/>
    <col min="13829" max="13836" width="16" customWidth="1"/>
    <col min="13837" max="13837" width="18.42578125" customWidth="1"/>
    <col min="13838" max="13840" width="16" customWidth="1"/>
    <col min="13841" max="13841" width="17.42578125" bestFit="1" customWidth="1"/>
    <col min="13842" max="13842" width="17.28515625" customWidth="1"/>
    <col min="13843" max="13844" width="11.42578125" customWidth="1"/>
    <col min="14079" max="14079" width="5.28515625" customWidth="1"/>
    <col min="14080" max="14080" width="64.7109375" customWidth="1"/>
    <col min="14081" max="14081" width="27.28515625" customWidth="1"/>
    <col min="14082" max="14083" width="26.42578125" customWidth="1"/>
    <col min="14084" max="14084" width="20.140625" customWidth="1"/>
    <col min="14085" max="14092" width="16" customWidth="1"/>
    <col min="14093" max="14093" width="18.42578125" customWidth="1"/>
    <col min="14094" max="14096" width="16" customWidth="1"/>
    <col min="14097" max="14097" width="17.42578125" bestFit="1" customWidth="1"/>
    <col min="14098" max="14098" width="17.28515625" customWidth="1"/>
    <col min="14099" max="14100" width="11.42578125" customWidth="1"/>
    <col min="14335" max="14335" width="5.28515625" customWidth="1"/>
    <col min="14336" max="14336" width="64.7109375" customWidth="1"/>
    <col min="14337" max="14337" width="27.28515625" customWidth="1"/>
    <col min="14338" max="14339" width="26.42578125" customWidth="1"/>
    <col min="14340" max="14340" width="20.140625" customWidth="1"/>
    <col min="14341" max="14348" width="16" customWidth="1"/>
    <col min="14349" max="14349" width="18.42578125" customWidth="1"/>
    <col min="14350" max="14352" width="16" customWidth="1"/>
    <col min="14353" max="14353" width="17.42578125" bestFit="1" customWidth="1"/>
    <col min="14354" max="14354" width="17.28515625" customWidth="1"/>
    <col min="14355" max="14356" width="11.42578125" customWidth="1"/>
    <col min="14591" max="14591" width="5.28515625" customWidth="1"/>
    <col min="14592" max="14592" width="64.7109375" customWidth="1"/>
    <col min="14593" max="14593" width="27.28515625" customWidth="1"/>
    <col min="14594" max="14595" width="26.42578125" customWidth="1"/>
    <col min="14596" max="14596" width="20.140625" customWidth="1"/>
    <col min="14597" max="14604" width="16" customWidth="1"/>
    <col min="14605" max="14605" width="18.42578125" customWidth="1"/>
    <col min="14606" max="14608" width="16" customWidth="1"/>
    <col min="14609" max="14609" width="17.42578125" bestFit="1" customWidth="1"/>
    <col min="14610" max="14610" width="17.28515625" customWidth="1"/>
    <col min="14611" max="14612" width="11.42578125" customWidth="1"/>
    <col min="14847" max="14847" width="5.28515625" customWidth="1"/>
    <col min="14848" max="14848" width="64.7109375" customWidth="1"/>
    <col min="14849" max="14849" width="27.28515625" customWidth="1"/>
    <col min="14850" max="14851" width="26.42578125" customWidth="1"/>
    <col min="14852" max="14852" width="20.140625" customWidth="1"/>
    <col min="14853" max="14860" width="16" customWidth="1"/>
    <col min="14861" max="14861" width="18.42578125" customWidth="1"/>
    <col min="14862" max="14864" width="16" customWidth="1"/>
    <col min="14865" max="14865" width="17.42578125" bestFit="1" customWidth="1"/>
    <col min="14866" max="14866" width="17.28515625" customWidth="1"/>
    <col min="14867" max="14868" width="11.42578125" customWidth="1"/>
    <col min="15103" max="15103" width="5.28515625" customWidth="1"/>
    <col min="15104" max="15104" width="64.7109375" customWidth="1"/>
    <col min="15105" max="15105" width="27.28515625" customWidth="1"/>
    <col min="15106" max="15107" width="26.42578125" customWidth="1"/>
    <col min="15108" max="15108" width="20.140625" customWidth="1"/>
    <col min="15109" max="15116" width="16" customWidth="1"/>
    <col min="15117" max="15117" width="18.42578125" customWidth="1"/>
    <col min="15118" max="15120" width="16" customWidth="1"/>
    <col min="15121" max="15121" width="17.42578125" bestFit="1" customWidth="1"/>
    <col min="15122" max="15122" width="17.28515625" customWidth="1"/>
    <col min="15123" max="15124" width="11.42578125" customWidth="1"/>
    <col min="15359" max="15359" width="5.28515625" customWidth="1"/>
    <col min="15360" max="15360" width="64.7109375" customWidth="1"/>
    <col min="15361" max="15361" width="27.28515625" customWidth="1"/>
    <col min="15362" max="15363" width="26.42578125" customWidth="1"/>
    <col min="15364" max="15364" width="20.140625" customWidth="1"/>
    <col min="15365" max="15372" width="16" customWidth="1"/>
    <col min="15373" max="15373" width="18.42578125" customWidth="1"/>
    <col min="15374" max="15376" width="16" customWidth="1"/>
    <col min="15377" max="15377" width="17.42578125" bestFit="1" customWidth="1"/>
    <col min="15378" max="15378" width="17.28515625" customWidth="1"/>
    <col min="15379" max="15380" width="11.42578125" customWidth="1"/>
    <col min="15615" max="15615" width="5.28515625" customWidth="1"/>
    <col min="15616" max="15616" width="64.7109375" customWidth="1"/>
    <col min="15617" max="15617" width="27.28515625" customWidth="1"/>
    <col min="15618" max="15619" width="26.42578125" customWidth="1"/>
    <col min="15620" max="15620" width="20.140625" customWidth="1"/>
    <col min="15621" max="15628" width="16" customWidth="1"/>
    <col min="15629" max="15629" width="18.42578125" customWidth="1"/>
    <col min="15630" max="15632" width="16" customWidth="1"/>
    <col min="15633" max="15633" width="17.42578125" bestFit="1" customWidth="1"/>
    <col min="15634" max="15634" width="17.28515625" customWidth="1"/>
    <col min="15635" max="15636" width="11.42578125" customWidth="1"/>
    <col min="15871" max="15871" width="5.28515625" customWidth="1"/>
    <col min="15872" max="15872" width="64.7109375" customWidth="1"/>
    <col min="15873" max="15873" width="27.28515625" customWidth="1"/>
    <col min="15874" max="15875" width="26.42578125" customWidth="1"/>
    <col min="15876" max="15876" width="20.140625" customWidth="1"/>
    <col min="15877" max="15884" width="16" customWidth="1"/>
    <col min="15885" max="15885" width="18.42578125" customWidth="1"/>
    <col min="15886" max="15888" width="16" customWidth="1"/>
    <col min="15889" max="15889" width="17.42578125" bestFit="1" customWidth="1"/>
    <col min="15890" max="15890" width="17.28515625" customWidth="1"/>
    <col min="15891" max="15892" width="11.42578125" customWidth="1"/>
    <col min="16127" max="16127" width="5.28515625" customWidth="1"/>
    <col min="16128" max="16128" width="64.7109375" customWidth="1"/>
    <col min="16129" max="16129" width="27.28515625" customWidth="1"/>
    <col min="16130" max="16131" width="26.42578125" customWidth="1"/>
    <col min="16132" max="16132" width="20.140625" customWidth="1"/>
    <col min="16133" max="16140" width="16" customWidth="1"/>
    <col min="16141" max="16141" width="18.42578125" customWidth="1"/>
    <col min="16142" max="16144" width="16" customWidth="1"/>
    <col min="16145" max="16145" width="17.42578125" bestFit="1" customWidth="1"/>
    <col min="16146" max="16146" width="17.28515625" customWidth="1"/>
    <col min="16147" max="16148" width="11.42578125" customWidth="1"/>
  </cols>
  <sheetData>
    <row r="1" spans="1:47" s="85" customFormat="1" ht="15" x14ac:dyDescent="0.25">
      <c r="A1" s="82"/>
      <c r="B1" s="82"/>
      <c r="C1" s="82"/>
      <c r="D1" s="82"/>
      <c r="E1" s="82"/>
      <c r="F1" s="82"/>
      <c r="G1" s="82"/>
      <c r="H1" s="82"/>
      <c r="I1" s="82"/>
      <c r="J1" s="82"/>
      <c r="K1" s="82"/>
      <c r="L1" s="82"/>
      <c r="M1" s="82"/>
      <c r="N1" s="82"/>
      <c r="O1" s="82"/>
      <c r="P1" s="82"/>
      <c r="Q1" s="83"/>
      <c r="R1" s="84"/>
      <c r="S1" s="82"/>
    </row>
    <row r="2" spans="1:47" s="85" customFormat="1" ht="15" x14ac:dyDescent="0.25">
      <c r="A2" s="82"/>
      <c r="B2" s="82"/>
      <c r="C2" s="82"/>
      <c r="D2" s="82"/>
      <c r="E2" s="82"/>
      <c r="F2" s="82"/>
      <c r="G2" s="82"/>
      <c r="H2" s="82"/>
      <c r="I2" s="82"/>
      <c r="J2" s="82"/>
      <c r="K2" s="82"/>
      <c r="L2" s="82"/>
      <c r="M2" s="82"/>
      <c r="N2" s="82"/>
      <c r="O2" s="82"/>
      <c r="P2" s="82"/>
      <c r="Q2" s="83"/>
      <c r="R2" s="84"/>
      <c r="S2" s="82"/>
    </row>
    <row r="3" spans="1:47" s="85" customFormat="1" ht="15" x14ac:dyDescent="0.25">
      <c r="A3" s="82"/>
      <c r="B3" s="82"/>
      <c r="C3" s="82"/>
      <c r="D3" s="82"/>
      <c r="E3" s="82"/>
      <c r="F3" s="82"/>
      <c r="G3" s="82"/>
      <c r="H3" s="82"/>
      <c r="I3" s="82"/>
      <c r="J3" s="82"/>
      <c r="K3" s="82"/>
      <c r="L3" s="82"/>
      <c r="M3" s="82"/>
      <c r="N3" s="82"/>
      <c r="O3" s="82"/>
      <c r="P3" s="82"/>
      <c r="Q3" s="83"/>
      <c r="R3" s="84"/>
      <c r="S3" s="82"/>
    </row>
    <row r="4" spans="1:47" s="85" customFormat="1" ht="15" x14ac:dyDescent="0.25">
      <c r="A4" s="82"/>
      <c r="B4" s="82"/>
      <c r="C4" s="82"/>
      <c r="D4" s="82"/>
      <c r="E4" s="82"/>
      <c r="F4" s="82"/>
      <c r="G4" s="82"/>
      <c r="H4" s="82"/>
      <c r="I4" s="82"/>
      <c r="J4" s="82"/>
      <c r="K4" s="82"/>
      <c r="L4" s="82"/>
      <c r="M4" s="82"/>
      <c r="N4" s="82"/>
      <c r="O4" s="82"/>
      <c r="P4" s="82"/>
      <c r="Q4" s="83"/>
      <c r="R4" s="84"/>
      <c r="S4" s="82"/>
    </row>
    <row r="5" spans="1:47" s="85" customFormat="1" ht="15" x14ac:dyDescent="0.25">
      <c r="A5" s="82"/>
      <c r="B5" s="82"/>
      <c r="C5" s="82"/>
      <c r="D5" s="82"/>
      <c r="E5" s="82"/>
      <c r="F5" s="82"/>
      <c r="G5" s="82"/>
      <c r="H5" s="82"/>
      <c r="I5" s="82"/>
      <c r="J5" s="82"/>
      <c r="K5" s="82"/>
      <c r="L5" s="82"/>
      <c r="M5" s="82"/>
      <c r="N5" s="82"/>
      <c r="O5" s="82"/>
      <c r="P5" s="82"/>
      <c r="Q5" s="83"/>
      <c r="R5" s="84"/>
      <c r="S5" s="82"/>
    </row>
    <row r="6" spans="1:47" s="85" customFormat="1" ht="15" x14ac:dyDescent="0.25">
      <c r="A6" s="82"/>
      <c r="B6" s="82"/>
      <c r="C6" s="82"/>
      <c r="D6" s="82"/>
      <c r="E6" s="82"/>
      <c r="F6" s="82"/>
      <c r="G6" s="82"/>
      <c r="H6" s="82"/>
      <c r="I6" s="82"/>
      <c r="J6" s="82"/>
      <c r="K6" s="82"/>
      <c r="L6" s="82"/>
      <c r="M6" s="82"/>
      <c r="N6" s="82"/>
      <c r="O6" s="82"/>
      <c r="P6" s="82"/>
      <c r="Q6" s="83"/>
      <c r="R6" s="84"/>
      <c r="S6" s="82"/>
    </row>
    <row r="7" spans="1:47" s="85" customFormat="1" ht="3" customHeight="1" x14ac:dyDescent="0.25">
      <c r="A7" s="410"/>
      <c r="B7" s="410"/>
      <c r="C7" s="410"/>
      <c r="D7" s="410"/>
      <c r="E7" s="410"/>
      <c r="F7" s="410"/>
      <c r="G7" s="410"/>
      <c r="H7" s="410"/>
      <c r="I7" s="410"/>
      <c r="J7" s="410"/>
      <c r="K7" s="410"/>
      <c r="L7" s="410"/>
      <c r="M7" s="410"/>
      <c r="N7" s="410"/>
      <c r="O7" s="410"/>
      <c r="P7" s="410"/>
      <c r="Q7" s="410"/>
      <c r="R7" s="410"/>
      <c r="S7" s="82"/>
    </row>
    <row r="8" spans="1:47" s="85" customFormat="1" ht="46.5" customHeight="1" x14ac:dyDescent="0.25">
      <c r="A8" s="411" t="s">
        <v>812</v>
      </c>
      <c r="B8" s="412"/>
      <c r="C8" s="412"/>
      <c r="D8" s="412"/>
      <c r="E8" s="412"/>
      <c r="F8" s="412"/>
      <c r="G8" s="412"/>
      <c r="H8" s="412"/>
      <c r="I8" s="412"/>
      <c r="J8" s="412"/>
      <c r="K8" s="412"/>
      <c r="L8" s="412"/>
      <c r="M8" s="412"/>
      <c r="N8" s="412"/>
      <c r="O8" s="412"/>
      <c r="P8" s="412"/>
      <c r="Q8" s="412"/>
      <c r="R8" s="412"/>
      <c r="S8" s="82"/>
    </row>
    <row r="9" spans="1:47" s="60" customFormat="1" ht="38.25" customHeight="1" x14ac:dyDescent="0.25">
      <c r="B9" s="418" t="s">
        <v>103</v>
      </c>
      <c r="C9" s="418"/>
      <c r="D9" s="418"/>
      <c r="E9" s="418"/>
      <c r="F9" s="418"/>
      <c r="G9" s="418"/>
      <c r="H9" s="418"/>
      <c r="I9" s="418"/>
      <c r="J9" s="418"/>
      <c r="K9" s="418"/>
      <c r="L9" s="418"/>
      <c r="M9" s="418"/>
      <c r="N9" s="418"/>
      <c r="O9" s="418"/>
      <c r="P9" s="418"/>
      <c r="Q9" s="418"/>
      <c r="R9" s="86"/>
      <c r="S9" s="86"/>
      <c r="T9" s="86"/>
      <c r="U9" s="86"/>
    </row>
    <row r="10" spans="1:47" s="60" customFormat="1" ht="15" hidden="1" x14ac:dyDescent="0.25">
      <c r="A10" s="62"/>
      <c r="B10" s="62"/>
      <c r="C10" s="62"/>
      <c r="D10" s="62"/>
      <c r="E10" s="62"/>
      <c r="F10" s="62"/>
      <c r="G10" s="62"/>
      <c r="H10" s="62"/>
      <c r="I10" s="62"/>
      <c r="J10" s="62"/>
      <c r="K10" s="62"/>
      <c r="L10" s="62"/>
      <c r="M10" s="62"/>
      <c r="N10" s="62"/>
      <c r="O10" s="62"/>
      <c r="P10" s="62"/>
      <c r="Q10" s="62"/>
      <c r="R10" s="87"/>
      <c r="S10" s="62"/>
    </row>
    <row r="11" spans="1:47" s="60" customFormat="1" ht="15" hidden="1" x14ac:dyDescent="0.25">
      <c r="A11" s="62"/>
      <c r="B11" s="62"/>
      <c r="C11" s="88" t="s">
        <v>76</v>
      </c>
      <c r="D11" s="89"/>
      <c r="E11" s="62"/>
      <c r="F11" s="62"/>
      <c r="G11" s="62"/>
      <c r="H11" s="62"/>
      <c r="I11" s="62"/>
      <c r="J11" s="62"/>
      <c r="K11" s="62"/>
      <c r="L11" s="62"/>
      <c r="M11" s="62"/>
      <c r="N11" s="62"/>
      <c r="O11" s="62"/>
      <c r="P11" s="62"/>
      <c r="Q11" s="62"/>
      <c r="R11" s="87"/>
      <c r="S11" s="62"/>
    </row>
    <row r="12" spans="1:47" s="60" customFormat="1" ht="15" hidden="1" x14ac:dyDescent="0.25">
      <c r="A12" s="62"/>
      <c r="B12" s="62"/>
      <c r="C12" s="88" t="s">
        <v>75</v>
      </c>
      <c r="D12" s="89"/>
      <c r="E12" s="62"/>
      <c r="F12" s="62"/>
      <c r="G12" s="62"/>
      <c r="H12" s="62"/>
      <c r="I12" s="62"/>
      <c r="J12" s="62"/>
      <c r="K12" s="62"/>
      <c r="L12" s="62"/>
      <c r="M12" s="62"/>
      <c r="N12" s="62"/>
      <c r="O12" s="62"/>
      <c r="P12" s="62"/>
      <c r="Q12" s="62"/>
      <c r="R12" s="87"/>
      <c r="S12" s="62"/>
    </row>
    <row r="13" spans="1:47" s="60" customFormat="1" ht="15" hidden="1" x14ac:dyDescent="0.25">
      <c r="A13" s="62"/>
      <c r="B13" s="62"/>
      <c r="C13" s="88" t="s">
        <v>77</v>
      </c>
      <c r="D13" s="89"/>
      <c r="E13" s="62"/>
      <c r="F13" s="62"/>
      <c r="G13" s="62"/>
      <c r="H13" s="62"/>
      <c r="I13" s="62"/>
      <c r="J13" s="62"/>
      <c r="K13" s="62"/>
      <c r="L13" s="62"/>
      <c r="M13" s="62"/>
      <c r="N13" s="62"/>
      <c r="O13" s="62"/>
      <c r="P13" s="62"/>
      <c r="Q13" s="62"/>
      <c r="R13" s="87"/>
      <c r="S13" s="62"/>
    </row>
    <row r="14" spans="1:47" s="60" customFormat="1" ht="15" x14ac:dyDescent="0.25">
      <c r="A14" s="63"/>
      <c r="B14" s="63"/>
      <c r="C14" s="63"/>
      <c r="D14" s="63"/>
      <c r="E14" s="63"/>
      <c r="F14" s="63"/>
      <c r="G14" s="63"/>
      <c r="H14" s="63"/>
      <c r="I14" s="63"/>
      <c r="J14" s="63"/>
      <c r="K14" s="63"/>
      <c r="L14" s="63"/>
      <c r="M14" s="63"/>
      <c r="N14" s="63"/>
      <c r="O14" s="63"/>
      <c r="P14" s="63"/>
      <c r="Q14" s="62"/>
      <c r="R14" s="66"/>
      <c r="S14" s="63"/>
      <c r="U14"/>
    </row>
    <row r="15" spans="1:47" s="60" customFormat="1" ht="21" customHeight="1" x14ac:dyDescent="0.25">
      <c r="A15" s="63"/>
      <c r="B15" s="63"/>
      <c r="C15" s="63"/>
      <c r="D15" s="63"/>
      <c r="E15" s="63"/>
      <c r="F15" s="63"/>
      <c r="G15" s="63"/>
      <c r="H15" s="63"/>
      <c r="I15" s="66"/>
      <c r="J15" s="66"/>
      <c r="K15" s="66"/>
      <c r="L15" s="66"/>
      <c r="M15" s="66"/>
      <c r="N15" s="66"/>
      <c r="O15" s="66"/>
      <c r="P15" s="66"/>
      <c r="Q15" s="87"/>
      <c r="R15" s="66"/>
      <c r="S15" s="66"/>
      <c r="T15" s="66"/>
      <c r="U15" s="66"/>
      <c r="V15" s="66"/>
      <c r="W15" s="66"/>
      <c r="X15" s="66"/>
      <c r="Y15" s="63"/>
      <c r="Z15" s="63"/>
      <c r="AA15" s="63"/>
      <c r="AB15" s="63"/>
      <c r="AC15" s="63"/>
      <c r="AD15" s="63"/>
      <c r="AE15" s="63"/>
      <c r="AF15" s="63"/>
      <c r="AG15" s="63"/>
      <c r="AH15" s="63"/>
      <c r="AI15" s="63"/>
      <c r="AJ15" s="63"/>
      <c r="AK15" s="63"/>
      <c r="AL15" s="63"/>
      <c r="AM15" s="63"/>
      <c r="AN15" s="63"/>
      <c r="AO15" s="63"/>
      <c r="AP15" s="63"/>
      <c r="AQ15" s="63"/>
      <c r="AR15" s="63"/>
      <c r="AS15" s="63"/>
      <c r="AT15" s="63"/>
      <c r="AU15" s="63"/>
    </row>
    <row r="16" spans="1:47" s="93" customFormat="1" ht="26.45" customHeight="1" x14ac:dyDescent="0.25">
      <c r="A16" s="413" t="s">
        <v>83</v>
      </c>
      <c r="B16" s="413" t="s">
        <v>104</v>
      </c>
      <c r="C16" s="413" t="s">
        <v>330</v>
      </c>
      <c r="D16" s="413" t="s">
        <v>832</v>
      </c>
      <c r="E16" s="414" t="s">
        <v>82</v>
      </c>
      <c r="F16" s="415"/>
      <c r="G16" s="415"/>
      <c r="H16" s="415"/>
      <c r="I16" s="415"/>
      <c r="J16" s="415"/>
      <c r="K16" s="415"/>
      <c r="L16" s="415"/>
      <c r="M16" s="415"/>
      <c r="N16" s="415"/>
      <c r="O16" s="415"/>
      <c r="P16" s="416"/>
      <c r="Q16" s="417" t="s">
        <v>105</v>
      </c>
      <c r="R16" s="90"/>
      <c r="S16" s="90"/>
      <c r="T16" s="90"/>
      <c r="U16" s="90"/>
      <c r="V16" s="90"/>
      <c r="W16" s="90"/>
      <c r="X16" s="90"/>
      <c r="Y16" s="91"/>
      <c r="Z16" s="91"/>
      <c r="AA16" s="91"/>
      <c r="AB16" s="91"/>
      <c r="AC16" s="91"/>
      <c r="AD16" s="91"/>
      <c r="AE16" s="91"/>
      <c r="AF16" s="91"/>
      <c r="AG16" s="91"/>
      <c r="AH16" s="91"/>
      <c r="AI16" s="91"/>
      <c r="AJ16" s="92"/>
      <c r="AK16" s="92"/>
      <c r="AL16" s="92"/>
      <c r="AM16" s="92"/>
      <c r="AN16" s="92"/>
      <c r="AO16" s="92"/>
      <c r="AP16" s="92"/>
      <c r="AQ16" s="92"/>
      <c r="AR16" s="92"/>
      <c r="AS16" s="92"/>
      <c r="AT16" s="92"/>
      <c r="AU16" s="92"/>
    </row>
    <row r="17" spans="1:33" s="97" customFormat="1" ht="15" x14ac:dyDescent="0.25">
      <c r="A17" s="413"/>
      <c r="B17" s="413"/>
      <c r="C17" s="413"/>
      <c r="D17" s="413"/>
      <c r="E17" s="94" t="s">
        <v>89</v>
      </c>
      <c r="F17" s="94" t="s">
        <v>90</v>
      </c>
      <c r="G17" s="94" t="s">
        <v>91</v>
      </c>
      <c r="H17" s="94" t="s">
        <v>92</v>
      </c>
      <c r="I17" s="94" t="s">
        <v>93</v>
      </c>
      <c r="J17" s="94" t="s">
        <v>94</v>
      </c>
      <c r="K17" s="95" t="s">
        <v>95</v>
      </c>
      <c r="L17" s="95" t="s">
        <v>96</v>
      </c>
      <c r="M17" s="95" t="s">
        <v>97</v>
      </c>
      <c r="N17" s="95" t="s">
        <v>98</v>
      </c>
      <c r="O17" s="95" t="s">
        <v>99</v>
      </c>
      <c r="P17" s="95" t="s">
        <v>100</v>
      </c>
      <c r="Q17" s="417"/>
      <c r="R17" s="96"/>
      <c r="S17" s="93"/>
      <c r="T17" s="93"/>
      <c r="U17" s="93"/>
      <c r="V17" s="93"/>
      <c r="W17" s="93"/>
      <c r="X17" s="93"/>
      <c r="Y17" s="93"/>
      <c r="Z17" s="93"/>
      <c r="AA17" s="93"/>
      <c r="AB17" s="93"/>
      <c r="AC17" s="93"/>
      <c r="AD17" s="93"/>
      <c r="AE17" s="93"/>
      <c r="AF17" s="93"/>
      <c r="AG17" s="93"/>
    </row>
    <row r="18" spans="1:33" s="97" customFormat="1" ht="15" x14ac:dyDescent="0.25">
      <c r="A18" s="98">
        <v>1</v>
      </c>
      <c r="B18" s="99"/>
      <c r="C18" s="80"/>
      <c r="D18" s="100"/>
      <c r="E18" s="279"/>
      <c r="F18" s="279"/>
      <c r="G18" s="279"/>
      <c r="H18" s="279"/>
      <c r="I18" s="279"/>
      <c r="J18" s="279"/>
      <c r="K18" s="279"/>
      <c r="L18" s="279"/>
      <c r="M18" s="279"/>
      <c r="N18" s="279"/>
      <c r="O18" s="279"/>
      <c r="P18" s="279"/>
      <c r="Q18" s="101">
        <f>+SUM(E18:P18)</f>
        <v>0</v>
      </c>
      <c r="R18" s="96"/>
      <c r="S18" s="93"/>
      <c r="T18" s="93"/>
      <c r="U18" s="93"/>
      <c r="V18" s="93"/>
      <c r="W18" s="93"/>
      <c r="X18" s="93"/>
      <c r="Y18" s="93"/>
      <c r="Z18" s="93"/>
      <c r="AA18" s="93"/>
      <c r="AB18" s="93"/>
      <c r="AC18" s="93"/>
      <c r="AD18" s="93"/>
      <c r="AE18" s="93"/>
      <c r="AF18" s="93"/>
      <c r="AG18" s="93"/>
    </row>
    <row r="19" spans="1:33" s="97" customFormat="1" ht="15" x14ac:dyDescent="0.25">
      <c r="A19" s="98">
        <v>2</v>
      </c>
      <c r="B19" s="99"/>
      <c r="C19" s="80"/>
      <c r="D19" s="100"/>
      <c r="E19" s="279"/>
      <c r="F19" s="279"/>
      <c r="G19" s="279"/>
      <c r="H19" s="279"/>
      <c r="I19" s="279"/>
      <c r="J19" s="279"/>
      <c r="K19" s="279"/>
      <c r="L19" s="279"/>
      <c r="M19" s="279"/>
      <c r="N19" s="279"/>
      <c r="O19" s="279"/>
      <c r="P19" s="279"/>
      <c r="Q19" s="101">
        <f t="shared" ref="Q19:Q61" si="0">+SUM(E19:P19)</f>
        <v>0</v>
      </c>
      <c r="R19" s="96"/>
      <c r="S19" s="93"/>
      <c r="T19" s="93"/>
      <c r="U19" s="93"/>
      <c r="V19" s="93"/>
      <c r="W19" s="93"/>
      <c r="X19" s="93"/>
      <c r="Y19" s="93"/>
      <c r="Z19" s="93"/>
      <c r="AA19" s="93"/>
      <c r="AB19" s="93"/>
      <c r="AC19" s="93"/>
      <c r="AD19" s="93"/>
      <c r="AE19" s="93"/>
      <c r="AF19" s="93"/>
      <c r="AG19" s="93"/>
    </row>
    <row r="20" spans="1:33" s="97" customFormat="1" ht="15" x14ac:dyDescent="0.25">
      <c r="A20" s="98">
        <v>3</v>
      </c>
      <c r="B20" s="99"/>
      <c r="C20" s="99"/>
      <c r="D20" s="100"/>
      <c r="E20" s="279"/>
      <c r="F20" s="279"/>
      <c r="G20" s="279"/>
      <c r="H20" s="279"/>
      <c r="I20" s="279"/>
      <c r="J20" s="279"/>
      <c r="K20" s="279"/>
      <c r="L20" s="279"/>
      <c r="M20" s="279"/>
      <c r="N20" s="279"/>
      <c r="O20" s="279"/>
      <c r="P20" s="279"/>
      <c r="Q20" s="101">
        <f t="shared" si="0"/>
        <v>0</v>
      </c>
      <c r="R20" s="96"/>
      <c r="S20" s="93"/>
      <c r="T20" s="93"/>
      <c r="U20" s="93"/>
      <c r="V20" s="93"/>
      <c r="W20" s="93"/>
      <c r="X20" s="93"/>
      <c r="Y20" s="93"/>
      <c r="Z20" s="93"/>
      <c r="AA20" s="93"/>
      <c r="AB20" s="93"/>
      <c r="AC20" s="93"/>
      <c r="AD20" s="93"/>
      <c r="AE20" s="93"/>
      <c r="AF20" s="93"/>
      <c r="AG20" s="93"/>
    </row>
    <row r="21" spans="1:33" s="97" customFormat="1" ht="15" x14ac:dyDescent="0.25">
      <c r="A21" s="98">
        <v>4</v>
      </c>
      <c r="B21" s="99"/>
      <c r="C21" s="99"/>
      <c r="D21" s="100"/>
      <c r="E21" s="279"/>
      <c r="F21" s="279"/>
      <c r="G21" s="279"/>
      <c r="H21" s="279"/>
      <c r="I21" s="279"/>
      <c r="J21" s="279"/>
      <c r="K21" s="279"/>
      <c r="L21" s="279"/>
      <c r="M21" s="279"/>
      <c r="N21" s="279"/>
      <c r="O21" s="279"/>
      <c r="P21" s="279"/>
      <c r="Q21" s="101">
        <f t="shared" si="0"/>
        <v>0</v>
      </c>
      <c r="R21" s="96"/>
      <c r="S21" s="93"/>
      <c r="T21" s="93"/>
      <c r="U21" s="93"/>
      <c r="V21" s="93"/>
      <c r="W21" s="93"/>
      <c r="X21" s="93"/>
      <c r="Y21" s="93"/>
      <c r="Z21" s="93"/>
      <c r="AA21" s="93"/>
      <c r="AB21" s="93"/>
      <c r="AC21" s="93"/>
      <c r="AD21" s="93"/>
      <c r="AE21" s="93"/>
      <c r="AF21" s="93"/>
      <c r="AG21" s="93"/>
    </row>
    <row r="22" spans="1:33" s="97" customFormat="1" ht="15" x14ac:dyDescent="0.25">
      <c r="A22" s="98">
        <v>5</v>
      </c>
      <c r="B22" s="99"/>
      <c r="C22" s="99"/>
      <c r="D22" s="100"/>
      <c r="E22" s="279"/>
      <c r="F22" s="279"/>
      <c r="G22" s="279"/>
      <c r="H22" s="279"/>
      <c r="I22" s="279"/>
      <c r="J22" s="279"/>
      <c r="K22" s="279"/>
      <c r="L22" s="279"/>
      <c r="M22" s="279"/>
      <c r="N22" s="279"/>
      <c r="O22" s="279"/>
      <c r="P22" s="279"/>
      <c r="Q22" s="101">
        <f t="shared" si="0"/>
        <v>0</v>
      </c>
      <c r="R22" s="96"/>
      <c r="S22" s="93"/>
      <c r="T22" s="93"/>
      <c r="U22" s="93"/>
      <c r="V22" s="93"/>
      <c r="W22" s="93"/>
      <c r="X22" s="93"/>
      <c r="Y22" s="93"/>
      <c r="Z22" s="93"/>
      <c r="AA22" s="93"/>
      <c r="AB22" s="93"/>
      <c r="AC22" s="93"/>
      <c r="AD22" s="93"/>
      <c r="AE22" s="93"/>
      <c r="AF22" s="93"/>
      <c r="AG22" s="93"/>
    </row>
    <row r="23" spans="1:33" s="97" customFormat="1" ht="15" x14ac:dyDescent="0.25">
      <c r="A23" s="98">
        <v>6</v>
      </c>
      <c r="B23" s="99"/>
      <c r="C23" s="99"/>
      <c r="D23" s="100"/>
      <c r="E23" s="279"/>
      <c r="F23" s="279"/>
      <c r="G23" s="279"/>
      <c r="H23" s="279"/>
      <c r="I23" s="279"/>
      <c r="J23" s="279"/>
      <c r="K23" s="279"/>
      <c r="L23" s="279"/>
      <c r="M23" s="279"/>
      <c r="N23" s="279"/>
      <c r="O23" s="279"/>
      <c r="P23" s="279"/>
      <c r="Q23" s="101">
        <f t="shared" si="0"/>
        <v>0</v>
      </c>
      <c r="R23" s="96"/>
      <c r="S23" s="93"/>
      <c r="T23" s="93"/>
      <c r="U23" s="93"/>
      <c r="V23" s="93"/>
      <c r="W23" s="93"/>
      <c r="X23" s="93"/>
      <c r="Y23" s="93"/>
      <c r="Z23" s="93"/>
      <c r="AA23" s="93"/>
      <c r="AB23" s="93"/>
      <c r="AC23" s="93"/>
      <c r="AD23" s="93"/>
      <c r="AE23" s="93"/>
      <c r="AF23" s="93"/>
      <c r="AG23" s="93"/>
    </row>
    <row r="24" spans="1:33" s="97" customFormat="1" ht="15" x14ac:dyDescent="0.25">
      <c r="A24" s="98">
        <v>7</v>
      </c>
      <c r="B24" s="99"/>
      <c r="C24" s="99"/>
      <c r="D24" s="100"/>
      <c r="E24" s="279"/>
      <c r="F24" s="279"/>
      <c r="G24" s="279"/>
      <c r="H24" s="279"/>
      <c r="I24" s="279"/>
      <c r="J24" s="279"/>
      <c r="K24" s="279"/>
      <c r="L24" s="279"/>
      <c r="M24" s="279"/>
      <c r="N24" s="279"/>
      <c r="O24" s="279"/>
      <c r="P24" s="279"/>
      <c r="Q24" s="101">
        <f t="shared" si="0"/>
        <v>0</v>
      </c>
      <c r="R24" s="96"/>
      <c r="S24" s="93"/>
      <c r="T24" s="93"/>
      <c r="U24" s="93"/>
      <c r="V24" s="93"/>
      <c r="W24" s="93"/>
      <c r="X24" s="93"/>
      <c r="Y24" s="93"/>
      <c r="Z24" s="93"/>
      <c r="AA24" s="93"/>
      <c r="AB24" s="93"/>
      <c r="AC24" s="93"/>
      <c r="AD24" s="93"/>
      <c r="AE24" s="93"/>
      <c r="AF24" s="93"/>
      <c r="AG24" s="93"/>
    </row>
    <row r="25" spans="1:33" s="97" customFormat="1" ht="15" x14ac:dyDescent="0.25">
      <c r="A25" s="98">
        <v>8</v>
      </c>
      <c r="B25" s="99"/>
      <c r="C25" s="99"/>
      <c r="D25" s="100"/>
      <c r="E25" s="279"/>
      <c r="F25" s="279"/>
      <c r="G25" s="279"/>
      <c r="H25" s="279"/>
      <c r="I25" s="279"/>
      <c r="J25" s="279"/>
      <c r="K25" s="279"/>
      <c r="L25" s="279"/>
      <c r="M25" s="279"/>
      <c r="N25" s="279"/>
      <c r="O25" s="279"/>
      <c r="P25" s="279"/>
      <c r="Q25" s="101">
        <f t="shared" si="0"/>
        <v>0</v>
      </c>
      <c r="R25" s="96"/>
      <c r="S25" s="93"/>
      <c r="T25" s="93"/>
      <c r="U25" s="93"/>
      <c r="V25" s="93"/>
      <c r="W25" s="93"/>
      <c r="X25" s="93"/>
      <c r="Y25" s="93"/>
      <c r="Z25" s="93"/>
      <c r="AA25" s="93"/>
      <c r="AB25" s="93"/>
      <c r="AC25" s="93"/>
      <c r="AD25" s="93"/>
      <c r="AE25" s="93"/>
      <c r="AF25" s="93"/>
      <c r="AG25" s="93"/>
    </row>
    <row r="26" spans="1:33" s="97" customFormat="1" ht="15" x14ac:dyDescent="0.25">
      <c r="A26" s="98">
        <v>9</v>
      </c>
      <c r="B26" s="99"/>
      <c r="C26" s="99"/>
      <c r="D26" s="100"/>
      <c r="E26" s="279"/>
      <c r="F26" s="279"/>
      <c r="G26" s="279"/>
      <c r="H26" s="279"/>
      <c r="I26" s="279"/>
      <c r="J26" s="279"/>
      <c r="K26" s="279"/>
      <c r="L26" s="279"/>
      <c r="M26" s="279"/>
      <c r="N26" s="279"/>
      <c r="O26" s="279"/>
      <c r="P26" s="279"/>
      <c r="Q26" s="101">
        <f t="shared" si="0"/>
        <v>0</v>
      </c>
      <c r="R26" s="96"/>
      <c r="S26" s="93"/>
      <c r="T26" s="93"/>
      <c r="U26" s="93"/>
      <c r="V26" s="93"/>
      <c r="W26" s="93"/>
      <c r="X26" s="93"/>
      <c r="Y26" s="93"/>
      <c r="Z26" s="93"/>
      <c r="AA26" s="93"/>
      <c r="AB26" s="93"/>
      <c r="AC26" s="93"/>
      <c r="AD26" s="93"/>
      <c r="AE26" s="93"/>
      <c r="AF26" s="93"/>
      <c r="AG26" s="93"/>
    </row>
    <row r="27" spans="1:33" s="97" customFormat="1" ht="15" x14ac:dyDescent="0.25">
      <c r="A27" s="98">
        <v>10</v>
      </c>
      <c r="B27" s="99"/>
      <c r="C27" s="99"/>
      <c r="D27" s="100"/>
      <c r="E27" s="279"/>
      <c r="F27" s="279"/>
      <c r="G27" s="279"/>
      <c r="H27" s="279"/>
      <c r="I27" s="279"/>
      <c r="J27" s="279"/>
      <c r="K27" s="279"/>
      <c r="L27" s="279"/>
      <c r="M27" s="279"/>
      <c r="N27" s="279"/>
      <c r="O27" s="279"/>
      <c r="P27" s="279"/>
      <c r="Q27" s="101">
        <f t="shared" si="0"/>
        <v>0</v>
      </c>
      <c r="R27" s="96"/>
      <c r="S27" s="93"/>
      <c r="T27" s="93"/>
      <c r="U27" s="93"/>
      <c r="V27" s="93"/>
      <c r="W27" s="93"/>
      <c r="X27" s="93"/>
      <c r="Y27" s="93"/>
      <c r="Z27" s="93"/>
      <c r="AA27" s="93"/>
      <c r="AB27" s="93"/>
      <c r="AC27" s="93"/>
      <c r="AD27" s="93"/>
      <c r="AE27" s="93"/>
      <c r="AF27" s="93"/>
      <c r="AG27" s="93"/>
    </row>
    <row r="28" spans="1:33" s="97" customFormat="1" ht="15" x14ac:dyDescent="0.25">
      <c r="A28" s="98">
        <v>11</v>
      </c>
      <c r="B28" s="99"/>
      <c r="C28" s="99"/>
      <c r="D28" s="100"/>
      <c r="E28" s="279"/>
      <c r="F28" s="279"/>
      <c r="G28" s="279"/>
      <c r="H28" s="279"/>
      <c r="I28" s="279"/>
      <c r="J28" s="279"/>
      <c r="K28" s="279"/>
      <c r="L28" s="279"/>
      <c r="M28" s="279"/>
      <c r="N28" s="279"/>
      <c r="O28" s="279"/>
      <c r="P28" s="279"/>
      <c r="Q28" s="101">
        <f t="shared" si="0"/>
        <v>0</v>
      </c>
      <c r="R28" s="96"/>
      <c r="S28" s="93"/>
      <c r="T28" s="93"/>
      <c r="U28" s="93"/>
      <c r="V28" s="93"/>
      <c r="W28" s="93"/>
      <c r="X28" s="93"/>
      <c r="Y28" s="93"/>
      <c r="Z28" s="93"/>
      <c r="AA28" s="93"/>
      <c r="AB28" s="93"/>
      <c r="AC28" s="93"/>
      <c r="AD28" s="93"/>
      <c r="AE28" s="93"/>
      <c r="AF28" s="93"/>
      <c r="AG28" s="93"/>
    </row>
    <row r="29" spans="1:33" s="97" customFormat="1" ht="15" x14ac:dyDescent="0.25">
      <c r="A29" s="98">
        <v>12</v>
      </c>
      <c r="B29" s="99"/>
      <c r="C29" s="99"/>
      <c r="D29" s="100"/>
      <c r="E29" s="279"/>
      <c r="F29" s="279"/>
      <c r="G29" s="279"/>
      <c r="H29" s="279"/>
      <c r="I29" s="279"/>
      <c r="J29" s="279"/>
      <c r="K29" s="279"/>
      <c r="L29" s="279"/>
      <c r="M29" s="279"/>
      <c r="N29" s="279"/>
      <c r="O29" s="279"/>
      <c r="P29" s="279"/>
      <c r="Q29" s="101">
        <f t="shared" si="0"/>
        <v>0</v>
      </c>
      <c r="R29" s="96"/>
      <c r="S29" s="93"/>
      <c r="T29" s="93"/>
      <c r="U29" s="93"/>
      <c r="V29" s="93"/>
      <c r="W29" s="93"/>
      <c r="X29" s="93"/>
      <c r="Y29" s="93"/>
      <c r="Z29" s="93"/>
      <c r="AA29" s="93"/>
      <c r="AB29" s="93"/>
      <c r="AC29" s="93"/>
      <c r="AD29" s="93"/>
      <c r="AE29" s="93"/>
      <c r="AF29" s="93"/>
      <c r="AG29" s="93"/>
    </row>
    <row r="30" spans="1:33" s="97" customFormat="1" ht="15" x14ac:dyDescent="0.25">
      <c r="A30" s="98">
        <v>13</v>
      </c>
      <c r="B30" s="99"/>
      <c r="C30" s="99"/>
      <c r="D30" s="100"/>
      <c r="E30" s="279"/>
      <c r="F30" s="279"/>
      <c r="G30" s="279"/>
      <c r="H30" s="279"/>
      <c r="I30" s="279"/>
      <c r="J30" s="279"/>
      <c r="K30" s="279"/>
      <c r="L30" s="279"/>
      <c r="M30" s="279"/>
      <c r="N30" s="279"/>
      <c r="O30" s="279"/>
      <c r="P30" s="279"/>
      <c r="Q30" s="101">
        <f t="shared" si="0"/>
        <v>0</v>
      </c>
      <c r="R30" s="96"/>
      <c r="S30" s="93"/>
      <c r="T30" s="93"/>
      <c r="U30" s="93"/>
      <c r="V30" s="93"/>
      <c r="W30" s="93"/>
      <c r="X30" s="93"/>
      <c r="Y30" s="93"/>
      <c r="Z30" s="93"/>
      <c r="AA30" s="93"/>
      <c r="AB30" s="93"/>
      <c r="AC30" s="93"/>
      <c r="AD30" s="93"/>
      <c r="AE30" s="93"/>
      <c r="AF30" s="93"/>
      <c r="AG30" s="93"/>
    </row>
    <row r="31" spans="1:33" s="97" customFormat="1" ht="15" x14ac:dyDescent="0.25">
      <c r="A31" s="98">
        <v>14</v>
      </c>
      <c r="B31" s="99"/>
      <c r="C31" s="99"/>
      <c r="D31" s="100"/>
      <c r="E31" s="279"/>
      <c r="F31" s="279"/>
      <c r="G31" s="279"/>
      <c r="H31" s="279"/>
      <c r="I31" s="279"/>
      <c r="J31" s="279"/>
      <c r="K31" s="279"/>
      <c r="L31" s="279"/>
      <c r="M31" s="279"/>
      <c r="N31" s="279"/>
      <c r="O31" s="279"/>
      <c r="P31" s="279"/>
      <c r="Q31" s="101">
        <f t="shared" si="0"/>
        <v>0</v>
      </c>
      <c r="R31" s="96"/>
      <c r="S31" s="93"/>
      <c r="T31" s="93"/>
      <c r="U31" s="93"/>
      <c r="V31" s="93"/>
      <c r="W31" s="93"/>
      <c r="X31" s="93"/>
      <c r="Y31" s="93"/>
      <c r="Z31" s="93"/>
      <c r="AA31" s="93"/>
      <c r="AB31" s="93"/>
      <c r="AC31" s="93"/>
      <c r="AD31" s="93"/>
      <c r="AE31" s="93"/>
      <c r="AF31" s="93"/>
      <c r="AG31" s="93"/>
    </row>
    <row r="32" spans="1:33" s="97" customFormat="1" ht="15" x14ac:dyDescent="0.25">
      <c r="A32" s="98">
        <v>15</v>
      </c>
      <c r="B32" s="99"/>
      <c r="C32" s="99"/>
      <c r="D32" s="100"/>
      <c r="E32" s="279"/>
      <c r="F32" s="279"/>
      <c r="G32" s="279"/>
      <c r="H32" s="279"/>
      <c r="I32" s="279"/>
      <c r="J32" s="279"/>
      <c r="K32" s="279"/>
      <c r="L32" s="279"/>
      <c r="M32" s="279"/>
      <c r="N32" s="279"/>
      <c r="O32" s="279"/>
      <c r="P32" s="279"/>
      <c r="Q32" s="101">
        <f t="shared" si="0"/>
        <v>0</v>
      </c>
      <c r="R32" s="96"/>
      <c r="S32" s="93"/>
      <c r="T32" s="93"/>
      <c r="U32" s="93"/>
      <c r="V32" s="93"/>
      <c r="W32" s="93"/>
      <c r="X32" s="93"/>
      <c r="Y32" s="93"/>
      <c r="Z32" s="93"/>
      <c r="AA32" s="93"/>
      <c r="AB32" s="93"/>
      <c r="AC32" s="93"/>
      <c r="AD32" s="93"/>
      <c r="AE32" s="93"/>
      <c r="AF32" s="93"/>
      <c r="AG32" s="93"/>
    </row>
    <row r="33" spans="1:33" s="97" customFormat="1" ht="15" x14ac:dyDescent="0.25">
      <c r="A33" s="98">
        <v>16</v>
      </c>
      <c r="B33" s="99"/>
      <c r="C33" s="99"/>
      <c r="D33" s="100"/>
      <c r="E33" s="279"/>
      <c r="F33" s="279"/>
      <c r="G33" s="279"/>
      <c r="H33" s="279"/>
      <c r="I33" s="279"/>
      <c r="J33" s="279"/>
      <c r="K33" s="279"/>
      <c r="L33" s="279"/>
      <c r="M33" s="279"/>
      <c r="N33" s="279"/>
      <c r="O33" s="279"/>
      <c r="P33" s="279"/>
      <c r="Q33" s="101">
        <f t="shared" si="0"/>
        <v>0</v>
      </c>
      <c r="R33" s="96"/>
      <c r="S33" s="93"/>
      <c r="T33" s="93"/>
      <c r="U33" s="93"/>
      <c r="V33" s="93"/>
      <c r="W33" s="93"/>
      <c r="X33" s="93"/>
      <c r="Y33" s="93"/>
      <c r="Z33" s="93"/>
      <c r="AA33" s="93"/>
      <c r="AB33" s="93"/>
      <c r="AC33" s="93"/>
      <c r="AD33" s="93"/>
      <c r="AE33" s="93"/>
      <c r="AF33" s="93"/>
      <c r="AG33" s="93"/>
    </row>
    <row r="34" spans="1:33" s="97" customFormat="1" ht="15" x14ac:dyDescent="0.25">
      <c r="A34" s="98">
        <v>17</v>
      </c>
      <c r="B34" s="99"/>
      <c r="C34" s="99"/>
      <c r="D34" s="100"/>
      <c r="E34" s="279"/>
      <c r="F34" s="279"/>
      <c r="G34" s="279"/>
      <c r="H34" s="279"/>
      <c r="I34" s="279"/>
      <c r="J34" s="279"/>
      <c r="K34" s="279"/>
      <c r="L34" s="279"/>
      <c r="M34" s="279"/>
      <c r="N34" s="279"/>
      <c r="O34" s="279"/>
      <c r="P34" s="279"/>
      <c r="Q34" s="101">
        <f t="shared" si="0"/>
        <v>0</v>
      </c>
      <c r="R34" s="96"/>
      <c r="S34" s="93"/>
      <c r="T34" s="93"/>
      <c r="U34" s="93"/>
      <c r="V34" s="93"/>
      <c r="W34" s="93"/>
      <c r="X34" s="93"/>
      <c r="Y34" s="93"/>
      <c r="Z34" s="93"/>
      <c r="AA34" s="93"/>
      <c r="AB34" s="93"/>
      <c r="AC34" s="93"/>
      <c r="AD34" s="93"/>
      <c r="AE34" s="93"/>
      <c r="AF34" s="93"/>
      <c r="AG34" s="93"/>
    </row>
    <row r="35" spans="1:33" s="97" customFormat="1" ht="15" x14ac:dyDescent="0.25">
      <c r="A35" s="98">
        <v>18</v>
      </c>
      <c r="B35" s="99"/>
      <c r="C35" s="99"/>
      <c r="D35" s="100"/>
      <c r="E35" s="279"/>
      <c r="F35" s="279"/>
      <c r="G35" s="279"/>
      <c r="H35" s="279"/>
      <c r="I35" s="279"/>
      <c r="J35" s="279"/>
      <c r="K35" s="279"/>
      <c r="L35" s="279"/>
      <c r="M35" s="279"/>
      <c r="N35" s="279"/>
      <c r="O35" s="279"/>
      <c r="P35" s="279"/>
      <c r="Q35" s="101">
        <f t="shared" si="0"/>
        <v>0</v>
      </c>
      <c r="R35" s="96"/>
      <c r="S35" s="93"/>
      <c r="T35" s="93"/>
      <c r="U35" s="93"/>
      <c r="V35" s="93"/>
      <c r="W35" s="93"/>
      <c r="X35" s="93"/>
      <c r="Y35" s="93"/>
      <c r="Z35" s="93"/>
      <c r="AA35" s="93"/>
      <c r="AB35" s="93"/>
      <c r="AC35" s="93"/>
      <c r="AD35" s="93"/>
      <c r="AE35" s="93"/>
      <c r="AF35" s="93"/>
      <c r="AG35" s="93"/>
    </row>
    <row r="36" spans="1:33" s="97" customFormat="1" ht="15" x14ac:dyDescent="0.25">
      <c r="A36" s="98">
        <v>19</v>
      </c>
      <c r="B36" s="99"/>
      <c r="C36" s="99"/>
      <c r="D36" s="100"/>
      <c r="E36" s="279"/>
      <c r="F36" s="279"/>
      <c r="G36" s="279"/>
      <c r="H36" s="279"/>
      <c r="I36" s="279"/>
      <c r="J36" s="279"/>
      <c r="K36" s="279"/>
      <c r="L36" s="279"/>
      <c r="M36" s="279"/>
      <c r="N36" s="279"/>
      <c r="O36" s="279"/>
      <c r="P36" s="279"/>
      <c r="Q36" s="101">
        <f t="shared" si="0"/>
        <v>0</v>
      </c>
      <c r="R36" s="96"/>
      <c r="S36" s="93"/>
      <c r="T36" s="93"/>
      <c r="U36" s="93"/>
      <c r="V36" s="93"/>
      <c r="W36" s="93"/>
      <c r="X36" s="93"/>
      <c r="Y36" s="93"/>
      <c r="Z36" s="93"/>
      <c r="AA36" s="93"/>
      <c r="AB36" s="93"/>
      <c r="AC36" s="93"/>
      <c r="AD36" s="93"/>
      <c r="AE36" s="93"/>
      <c r="AF36" s="93"/>
      <c r="AG36" s="93"/>
    </row>
    <row r="37" spans="1:33" s="97" customFormat="1" ht="15" x14ac:dyDescent="0.25">
      <c r="A37" s="98">
        <v>20</v>
      </c>
      <c r="B37" s="99"/>
      <c r="C37" s="99"/>
      <c r="D37" s="100"/>
      <c r="E37" s="279"/>
      <c r="F37" s="279"/>
      <c r="G37" s="279"/>
      <c r="H37" s="279"/>
      <c r="I37" s="279"/>
      <c r="J37" s="279"/>
      <c r="K37" s="279"/>
      <c r="L37" s="279"/>
      <c r="M37" s="279"/>
      <c r="N37" s="279"/>
      <c r="O37" s="279"/>
      <c r="P37" s="279"/>
      <c r="Q37" s="101">
        <f t="shared" si="0"/>
        <v>0</v>
      </c>
      <c r="R37" s="96"/>
      <c r="S37" s="93"/>
      <c r="T37" s="93"/>
      <c r="U37" s="93"/>
      <c r="V37" s="93"/>
      <c r="W37" s="93"/>
      <c r="X37" s="93"/>
      <c r="Y37" s="93"/>
      <c r="Z37" s="93"/>
      <c r="AA37" s="93"/>
      <c r="AB37" s="93"/>
      <c r="AC37" s="93"/>
      <c r="AD37" s="93"/>
      <c r="AE37" s="93"/>
      <c r="AF37" s="93"/>
      <c r="AG37" s="93"/>
    </row>
    <row r="38" spans="1:33" s="97" customFormat="1" ht="15" x14ac:dyDescent="0.25">
      <c r="A38" s="98">
        <v>21</v>
      </c>
      <c r="B38" s="99"/>
      <c r="C38" s="99"/>
      <c r="D38" s="100"/>
      <c r="E38" s="279"/>
      <c r="F38" s="279"/>
      <c r="G38" s="279"/>
      <c r="H38" s="279"/>
      <c r="I38" s="279"/>
      <c r="J38" s="279"/>
      <c r="K38" s="279"/>
      <c r="L38" s="279"/>
      <c r="M38" s="279"/>
      <c r="N38" s="279"/>
      <c r="O38" s="279"/>
      <c r="P38" s="279"/>
      <c r="Q38" s="101">
        <f t="shared" si="0"/>
        <v>0</v>
      </c>
      <c r="R38" s="96"/>
      <c r="S38" s="93"/>
      <c r="T38" s="93"/>
      <c r="U38" s="93"/>
      <c r="V38" s="93"/>
      <c r="W38" s="93"/>
      <c r="X38" s="93"/>
      <c r="Y38" s="93"/>
      <c r="Z38" s="93"/>
      <c r="AA38" s="93"/>
      <c r="AB38" s="93"/>
      <c r="AC38" s="93"/>
      <c r="AD38" s="93"/>
      <c r="AE38" s="93"/>
      <c r="AF38" s="93"/>
      <c r="AG38" s="93"/>
    </row>
    <row r="39" spans="1:33" s="97" customFormat="1" ht="15" x14ac:dyDescent="0.25">
      <c r="A39" s="98">
        <v>22</v>
      </c>
      <c r="B39" s="99"/>
      <c r="C39" s="99"/>
      <c r="D39" s="100"/>
      <c r="E39" s="279"/>
      <c r="F39" s="279"/>
      <c r="G39" s="279"/>
      <c r="H39" s="279"/>
      <c r="I39" s="279"/>
      <c r="J39" s="279"/>
      <c r="K39" s="279"/>
      <c r="L39" s="279"/>
      <c r="M39" s="279"/>
      <c r="N39" s="279"/>
      <c r="O39" s="279"/>
      <c r="P39" s="279"/>
      <c r="Q39" s="101">
        <f t="shared" si="0"/>
        <v>0</v>
      </c>
      <c r="R39" s="96"/>
      <c r="S39" s="93"/>
      <c r="T39" s="93"/>
      <c r="U39" s="93"/>
      <c r="V39" s="93"/>
      <c r="W39" s="93"/>
      <c r="X39" s="93"/>
      <c r="Y39" s="93"/>
      <c r="Z39" s="93"/>
      <c r="AA39" s="93"/>
      <c r="AB39" s="93"/>
      <c r="AC39" s="93"/>
      <c r="AD39" s="93"/>
      <c r="AE39" s="93"/>
      <c r="AF39" s="93"/>
      <c r="AG39" s="93"/>
    </row>
    <row r="40" spans="1:33" s="97" customFormat="1" ht="15" x14ac:dyDescent="0.25">
      <c r="A40" s="98">
        <v>23</v>
      </c>
      <c r="B40" s="99"/>
      <c r="C40" s="99"/>
      <c r="D40" s="100"/>
      <c r="E40" s="279"/>
      <c r="F40" s="279"/>
      <c r="G40" s="279"/>
      <c r="H40" s="279"/>
      <c r="I40" s="279"/>
      <c r="J40" s="279"/>
      <c r="K40" s="279"/>
      <c r="L40" s="279"/>
      <c r="M40" s="279"/>
      <c r="N40" s="279"/>
      <c r="O40" s="279"/>
      <c r="P40" s="279"/>
      <c r="Q40" s="101">
        <f t="shared" si="0"/>
        <v>0</v>
      </c>
      <c r="R40" s="96"/>
      <c r="S40" s="93"/>
      <c r="T40" s="93"/>
      <c r="U40" s="93"/>
      <c r="V40" s="93"/>
      <c r="W40" s="93"/>
      <c r="X40" s="93"/>
      <c r="Y40" s="93"/>
      <c r="Z40" s="93"/>
      <c r="AA40" s="93"/>
      <c r="AB40" s="93"/>
      <c r="AC40" s="93"/>
      <c r="AD40" s="93"/>
      <c r="AE40" s="93"/>
      <c r="AF40" s="93"/>
      <c r="AG40" s="93"/>
    </row>
    <row r="41" spans="1:33" s="97" customFormat="1" ht="15" x14ac:dyDescent="0.25">
      <c r="A41" s="98">
        <v>24</v>
      </c>
      <c r="B41" s="99"/>
      <c r="C41" s="99"/>
      <c r="D41" s="100"/>
      <c r="E41" s="279"/>
      <c r="F41" s="279"/>
      <c r="G41" s="279"/>
      <c r="H41" s="279"/>
      <c r="I41" s="279"/>
      <c r="J41" s="279"/>
      <c r="K41" s="279"/>
      <c r="L41" s="279"/>
      <c r="M41" s="279"/>
      <c r="N41" s="279"/>
      <c r="O41" s="279"/>
      <c r="P41" s="279"/>
      <c r="Q41" s="101">
        <f t="shared" si="0"/>
        <v>0</v>
      </c>
      <c r="R41" s="96"/>
      <c r="S41" s="93"/>
      <c r="T41" s="93"/>
      <c r="U41" s="93"/>
      <c r="V41" s="93"/>
      <c r="W41" s="93"/>
      <c r="X41" s="93"/>
      <c r="Y41" s="93"/>
      <c r="Z41" s="93"/>
      <c r="AA41" s="93"/>
      <c r="AB41" s="93"/>
      <c r="AC41" s="93"/>
      <c r="AD41" s="93"/>
      <c r="AE41" s="93"/>
      <c r="AF41" s="93"/>
      <c r="AG41" s="93"/>
    </row>
    <row r="42" spans="1:33" s="97" customFormat="1" ht="15" x14ac:dyDescent="0.25">
      <c r="A42" s="98">
        <v>25</v>
      </c>
      <c r="B42" s="99"/>
      <c r="C42" s="99"/>
      <c r="D42" s="100"/>
      <c r="E42" s="279"/>
      <c r="F42" s="279"/>
      <c r="G42" s="279"/>
      <c r="H42" s="279"/>
      <c r="I42" s="279"/>
      <c r="J42" s="279"/>
      <c r="K42" s="279"/>
      <c r="L42" s="279"/>
      <c r="M42" s="279"/>
      <c r="N42" s="279"/>
      <c r="O42" s="279"/>
      <c r="P42" s="279"/>
      <c r="Q42" s="101">
        <f t="shared" si="0"/>
        <v>0</v>
      </c>
      <c r="R42" s="96"/>
      <c r="S42" s="93"/>
      <c r="T42" s="93"/>
      <c r="U42" s="93"/>
      <c r="V42" s="93"/>
      <c r="W42" s="93"/>
      <c r="X42" s="93"/>
      <c r="Y42" s="93"/>
      <c r="Z42" s="93"/>
      <c r="AA42" s="93"/>
      <c r="AB42" s="93"/>
      <c r="AC42" s="93"/>
      <c r="AD42" s="93"/>
      <c r="AE42" s="93"/>
      <c r="AF42" s="93"/>
      <c r="AG42" s="93"/>
    </row>
    <row r="43" spans="1:33" s="97" customFormat="1" ht="15" x14ac:dyDescent="0.25">
      <c r="A43" s="98">
        <v>26</v>
      </c>
      <c r="B43" s="99"/>
      <c r="C43" s="99"/>
      <c r="D43" s="102"/>
      <c r="E43" s="279"/>
      <c r="F43" s="279"/>
      <c r="G43" s="279"/>
      <c r="H43" s="279"/>
      <c r="I43" s="279"/>
      <c r="J43" s="279"/>
      <c r="K43" s="279"/>
      <c r="L43" s="279"/>
      <c r="M43" s="279"/>
      <c r="N43" s="279"/>
      <c r="O43" s="279"/>
      <c r="P43" s="279"/>
      <c r="Q43" s="101">
        <f t="shared" si="0"/>
        <v>0</v>
      </c>
      <c r="R43" s="96"/>
      <c r="S43" s="93"/>
      <c r="T43" s="93"/>
      <c r="U43" s="93"/>
      <c r="V43" s="93"/>
      <c r="W43" s="93"/>
      <c r="X43" s="93"/>
      <c r="Y43" s="93"/>
      <c r="Z43" s="93"/>
      <c r="AA43" s="93"/>
      <c r="AB43" s="93"/>
      <c r="AC43" s="93"/>
      <c r="AD43" s="93"/>
      <c r="AE43" s="93"/>
      <c r="AF43" s="93"/>
      <c r="AG43" s="93"/>
    </row>
    <row r="44" spans="1:33" s="97" customFormat="1" ht="15" x14ac:dyDescent="0.25">
      <c r="A44" s="98">
        <v>27</v>
      </c>
      <c r="B44" s="99"/>
      <c r="C44" s="99"/>
      <c r="D44" s="102"/>
      <c r="E44" s="279"/>
      <c r="F44" s="279"/>
      <c r="G44" s="279"/>
      <c r="H44" s="279"/>
      <c r="I44" s="279"/>
      <c r="J44" s="279"/>
      <c r="K44" s="279"/>
      <c r="L44" s="279"/>
      <c r="M44" s="279"/>
      <c r="N44" s="279"/>
      <c r="O44" s="279"/>
      <c r="P44" s="279"/>
      <c r="Q44" s="101">
        <f t="shared" si="0"/>
        <v>0</v>
      </c>
      <c r="R44" s="96"/>
      <c r="S44" s="93"/>
      <c r="T44" s="93"/>
      <c r="U44" s="93"/>
      <c r="V44" s="93"/>
      <c r="W44" s="93"/>
      <c r="X44" s="93"/>
      <c r="Y44" s="93"/>
      <c r="Z44" s="93"/>
      <c r="AA44" s="93"/>
      <c r="AB44" s="93"/>
      <c r="AC44" s="93"/>
      <c r="AD44" s="93"/>
      <c r="AE44" s="93"/>
      <c r="AF44" s="93"/>
      <c r="AG44" s="93"/>
    </row>
    <row r="45" spans="1:33" s="97" customFormat="1" ht="15" x14ac:dyDescent="0.25">
      <c r="A45" s="98">
        <v>28</v>
      </c>
      <c r="B45" s="99"/>
      <c r="C45" s="99"/>
      <c r="D45" s="102"/>
      <c r="E45" s="279"/>
      <c r="F45" s="279"/>
      <c r="G45" s="279"/>
      <c r="H45" s="279"/>
      <c r="I45" s="279"/>
      <c r="J45" s="279"/>
      <c r="K45" s="279"/>
      <c r="L45" s="279"/>
      <c r="M45" s="279"/>
      <c r="N45" s="279"/>
      <c r="O45" s="279"/>
      <c r="P45" s="279"/>
      <c r="Q45" s="101">
        <f t="shared" si="0"/>
        <v>0</v>
      </c>
      <c r="R45" s="96"/>
      <c r="S45" s="93"/>
      <c r="T45" s="93"/>
      <c r="U45" s="93"/>
      <c r="V45" s="93"/>
      <c r="W45" s="93"/>
      <c r="X45" s="93"/>
      <c r="Y45" s="93"/>
      <c r="Z45" s="93"/>
      <c r="AA45" s="93"/>
      <c r="AB45" s="93"/>
      <c r="AC45" s="93"/>
      <c r="AD45" s="93"/>
      <c r="AE45" s="93"/>
      <c r="AF45" s="93"/>
      <c r="AG45" s="93"/>
    </row>
    <row r="46" spans="1:33" s="97" customFormat="1" ht="15" x14ac:dyDescent="0.25">
      <c r="A46" s="98">
        <v>29</v>
      </c>
      <c r="B46" s="99"/>
      <c r="C46" s="99"/>
      <c r="D46" s="102"/>
      <c r="E46" s="279"/>
      <c r="F46" s="279"/>
      <c r="G46" s="279"/>
      <c r="H46" s="279"/>
      <c r="I46" s="279"/>
      <c r="J46" s="279"/>
      <c r="K46" s="279"/>
      <c r="L46" s="279"/>
      <c r="M46" s="279"/>
      <c r="N46" s="279"/>
      <c r="O46" s="279"/>
      <c r="P46" s="279"/>
      <c r="Q46" s="101">
        <f t="shared" si="0"/>
        <v>0</v>
      </c>
      <c r="R46" s="96"/>
      <c r="S46" s="93"/>
      <c r="T46" s="93"/>
      <c r="U46" s="93"/>
      <c r="V46" s="93"/>
      <c r="W46" s="93"/>
      <c r="X46" s="93"/>
      <c r="Y46" s="93"/>
      <c r="Z46" s="93"/>
      <c r="AA46" s="93"/>
      <c r="AB46" s="93"/>
      <c r="AC46" s="93"/>
      <c r="AD46" s="93"/>
      <c r="AE46" s="93"/>
      <c r="AF46" s="93"/>
      <c r="AG46" s="93"/>
    </row>
    <row r="47" spans="1:33" s="97" customFormat="1" ht="15" x14ac:dyDescent="0.25">
      <c r="A47" s="98">
        <v>30</v>
      </c>
      <c r="B47" s="99"/>
      <c r="C47" s="99"/>
      <c r="D47" s="102"/>
      <c r="E47" s="279"/>
      <c r="F47" s="279"/>
      <c r="G47" s="279"/>
      <c r="H47" s="279"/>
      <c r="I47" s="279"/>
      <c r="J47" s="279"/>
      <c r="K47" s="279"/>
      <c r="L47" s="279"/>
      <c r="M47" s="279"/>
      <c r="N47" s="279"/>
      <c r="O47" s="279"/>
      <c r="P47" s="279"/>
      <c r="Q47" s="101">
        <f t="shared" si="0"/>
        <v>0</v>
      </c>
      <c r="R47" s="96"/>
      <c r="S47" s="93"/>
      <c r="T47" s="93"/>
      <c r="U47" s="93"/>
      <c r="V47" s="93"/>
      <c r="W47" s="93"/>
      <c r="X47" s="93"/>
      <c r="Y47" s="93"/>
      <c r="Z47" s="93"/>
      <c r="AA47" s="93"/>
      <c r="AB47" s="93"/>
      <c r="AC47" s="93"/>
      <c r="AD47" s="93"/>
      <c r="AE47" s="93"/>
      <c r="AF47" s="93"/>
      <c r="AG47" s="93"/>
    </row>
    <row r="48" spans="1:33" s="97" customFormat="1" ht="15" x14ac:dyDescent="0.25">
      <c r="A48" s="98">
        <v>31</v>
      </c>
      <c r="B48" s="99"/>
      <c r="C48" s="99"/>
      <c r="D48" s="102"/>
      <c r="E48" s="279"/>
      <c r="F48" s="279"/>
      <c r="G48" s="279"/>
      <c r="H48" s="279"/>
      <c r="I48" s="279"/>
      <c r="J48" s="279"/>
      <c r="K48" s="279"/>
      <c r="L48" s="279"/>
      <c r="M48" s="279"/>
      <c r="N48" s="279"/>
      <c r="O48" s="279"/>
      <c r="P48" s="279"/>
      <c r="Q48" s="101">
        <f t="shared" si="0"/>
        <v>0</v>
      </c>
      <c r="R48" s="96"/>
      <c r="S48" s="93"/>
      <c r="T48" s="93"/>
      <c r="U48" s="93"/>
      <c r="V48" s="93"/>
      <c r="W48" s="93"/>
      <c r="X48" s="93"/>
      <c r="Y48" s="93"/>
      <c r="Z48" s="93"/>
      <c r="AA48" s="93"/>
      <c r="AB48" s="93"/>
      <c r="AC48" s="93"/>
      <c r="AD48" s="93"/>
      <c r="AE48" s="93"/>
      <c r="AF48" s="93"/>
      <c r="AG48" s="93"/>
    </row>
    <row r="49" spans="1:33" s="97" customFormat="1" ht="15" x14ac:dyDescent="0.25">
      <c r="A49" s="98">
        <v>32</v>
      </c>
      <c r="B49" s="99"/>
      <c r="C49" s="99"/>
      <c r="D49" s="102"/>
      <c r="E49" s="279"/>
      <c r="F49" s="279"/>
      <c r="G49" s="279"/>
      <c r="H49" s="279"/>
      <c r="I49" s="279"/>
      <c r="J49" s="279"/>
      <c r="K49" s="279"/>
      <c r="L49" s="279"/>
      <c r="M49" s="279"/>
      <c r="N49" s="279"/>
      <c r="O49" s="279"/>
      <c r="P49" s="279"/>
      <c r="Q49" s="101">
        <f t="shared" si="0"/>
        <v>0</v>
      </c>
      <c r="R49" s="96"/>
      <c r="S49" s="93"/>
      <c r="T49" s="93"/>
      <c r="U49" s="93"/>
      <c r="V49" s="93"/>
      <c r="W49" s="93"/>
      <c r="X49" s="93"/>
      <c r="Y49" s="93"/>
      <c r="Z49" s="93"/>
      <c r="AA49" s="93"/>
      <c r="AB49" s="93"/>
      <c r="AC49" s="93"/>
      <c r="AD49" s="93"/>
      <c r="AE49" s="93"/>
      <c r="AF49" s="93"/>
      <c r="AG49" s="93"/>
    </row>
    <row r="50" spans="1:33" s="97" customFormat="1" ht="15" x14ac:dyDescent="0.25">
      <c r="A50" s="98">
        <v>33</v>
      </c>
      <c r="B50" s="99"/>
      <c r="C50" s="99"/>
      <c r="D50" s="102"/>
      <c r="E50" s="279"/>
      <c r="F50" s="279"/>
      <c r="G50" s="279"/>
      <c r="H50" s="279"/>
      <c r="I50" s="279"/>
      <c r="J50" s="279"/>
      <c r="K50" s="279"/>
      <c r="L50" s="279"/>
      <c r="M50" s="279"/>
      <c r="N50" s="279"/>
      <c r="O50" s="279"/>
      <c r="P50" s="279"/>
      <c r="Q50" s="101">
        <f t="shared" si="0"/>
        <v>0</v>
      </c>
      <c r="R50" s="96"/>
      <c r="S50" s="93"/>
      <c r="T50" s="93"/>
      <c r="U50" s="93"/>
      <c r="V50" s="93"/>
      <c r="W50" s="93"/>
      <c r="X50" s="93"/>
      <c r="Y50" s="93"/>
      <c r="Z50" s="93"/>
      <c r="AA50" s="93"/>
      <c r="AB50" s="93"/>
      <c r="AC50" s="93"/>
      <c r="AD50" s="93"/>
      <c r="AE50" s="93"/>
      <c r="AF50" s="93"/>
      <c r="AG50" s="93"/>
    </row>
    <row r="51" spans="1:33" s="97" customFormat="1" ht="15" x14ac:dyDescent="0.25">
      <c r="A51" s="98">
        <v>34</v>
      </c>
      <c r="B51" s="99"/>
      <c r="C51" s="99"/>
      <c r="D51" s="102"/>
      <c r="E51" s="279"/>
      <c r="F51" s="279"/>
      <c r="G51" s="279"/>
      <c r="H51" s="279"/>
      <c r="I51" s="279"/>
      <c r="J51" s="279"/>
      <c r="K51" s="279"/>
      <c r="L51" s="279"/>
      <c r="M51" s="279"/>
      <c r="N51" s="279"/>
      <c r="O51" s="279"/>
      <c r="P51" s="279"/>
      <c r="Q51" s="101">
        <f t="shared" si="0"/>
        <v>0</v>
      </c>
      <c r="R51" s="96"/>
      <c r="S51" s="93"/>
      <c r="T51" s="93"/>
      <c r="U51" s="93"/>
      <c r="V51" s="93"/>
      <c r="W51" s="93"/>
      <c r="X51" s="93"/>
      <c r="Y51" s="93"/>
      <c r="Z51" s="93"/>
      <c r="AA51" s="93"/>
      <c r="AB51" s="93"/>
      <c r="AC51" s="93"/>
      <c r="AD51" s="93"/>
      <c r="AE51" s="93"/>
      <c r="AF51" s="93"/>
      <c r="AG51" s="93"/>
    </row>
    <row r="52" spans="1:33" s="97" customFormat="1" ht="15" x14ac:dyDescent="0.25">
      <c r="A52" s="98">
        <v>35</v>
      </c>
      <c r="B52" s="99"/>
      <c r="C52" s="99"/>
      <c r="D52" s="102"/>
      <c r="E52" s="279"/>
      <c r="F52" s="279"/>
      <c r="G52" s="279"/>
      <c r="H52" s="279"/>
      <c r="I52" s="279"/>
      <c r="J52" s="279"/>
      <c r="K52" s="279"/>
      <c r="L52" s="279"/>
      <c r="M52" s="279"/>
      <c r="N52" s="279"/>
      <c r="O52" s="279"/>
      <c r="P52" s="279"/>
      <c r="Q52" s="101">
        <f t="shared" si="0"/>
        <v>0</v>
      </c>
      <c r="R52" s="96"/>
      <c r="S52" s="93"/>
      <c r="T52" s="93"/>
      <c r="U52" s="93"/>
      <c r="V52" s="93"/>
      <c r="W52" s="93"/>
      <c r="X52" s="93"/>
      <c r="Y52" s="93"/>
      <c r="Z52" s="93"/>
      <c r="AA52" s="93"/>
      <c r="AB52" s="93"/>
      <c r="AC52" s="93"/>
      <c r="AD52" s="93"/>
      <c r="AE52" s="93"/>
      <c r="AF52" s="93"/>
      <c r="AG52" s="93"/>
    </row>
    <row r="53" spans="1:33" s="97" customFormat="1" ht="15" x14ac:dyDescent="0.25">
      <c r="A53" s="98">
        <v>36</v>
      </c>
      <c r="B53" s="99"/>
      <c r="C53" s="99"/>
      <c r="D53" s="102"/>
      <c r="E53" s="279"/>
      <c r="F53" s="279"/>
      <c r="G53" s="279"/>
      <c r="H53" s="279"/>
      <c r="I53" s="279"/>
      <c r="J53" s="279"/>
      <c r="K53" s="279"/>
      <c r="L53" s="279"/>
      <c r="M53" s="279"/>
      <c r="N53" s="279"/>
      <c r="O53" s="279"/>
      <c r="P53" s="279"/>
      <c r="Q53" s="101">
        <f t="shared" si="0"/>
        <v>0</v>
      </c>
      <c r="R53" s="96"/>
      <c r="S53" s="93"/>
      <c r="T53" s="93"/>
      <c r="U53" s="93"/>
      <c r="V53" s="93"/>
      <c r="W53" s="93"/>
      <c r="X53" s="93"/>
      <c r="Y53" s="93"/>
      <c r="Z53" s="93"/>
      <c r="AA53" s="93"/>
      <c r="AB53" s="93"/>
      <c r="AC53" s="93"/>
      <c r="AD53" s="93"/>
      <c r="AE53" s="93"/>
      <c r="AF53" s="93"/>
      <c r="AG53" s="93"/>
    </row>
    <row r="54" spans="1:33" s="97" customFormat="1" ht="15" x14ac:dyDescent="0.25">
      <c r="A54" s="98">
        <v>37</v>
      </c>
      <c r="B54" s="99"/>
      <c r="C54" s="99"/>
      <c r="D54" s="102"/>
      <c r="E54" s="279"/>
      <c r="F54" s="279"/>
      <c r="G54" s="279"/>
      <c r="H54" s="279"/>
      <c r="I54" s="279"/>
      <c r="J54" s="279"/>
      <c r="K54" s="279"/>
      <c r="L54" s="279"/>
      <c r="M54" s="279"/>
      <c r="N54" s="279"/>
      <c r="O54" s="279"/>
      <c r="P54" s="279"/>
      <c r="Q54" s="101">
        <f t="shared" si="0"/>
        <v>0</v>
      </c>
      <c r="R54" s="96"/>
      <c r="S54" s="93"/>
      <c r="T54" s="93"/>
      <c r="U54" s="93"/>
      <c r="V54" s="93"/>
      <c r="W54" s="93"/>
      <c r="X54" s="93"/>
      <c r="Y54" s="93"/>
      <c r="Z54" s="93"/>
      <c r="AA54" s="93"/>
      <c r="AB54" s="93"/>
      <c r="AC54" s="93"/>
      <c r="AD54" s="93"/>
      <c r="AE54" s="93"/>
      <c r="AF54" s="93"/>
      <c r="AG54" s="93"/>
    </row>
    <row r="55" spans="1:33" s="97" customFormat="1" ht="15" x14ac:dyDescent="0.25">
      <c r="A55" s="98">
        <v>38</v>
      </c>
      <c r="B55" s="99"/>
      <c r="C55" s="99"/>
      <c r="D55" s="102"/>
      <c r="E55" s="279"/>
      <c r="F55" s="279"/>
      <c r="G55" s="279"/>
      <c r="H55" s="279"/>
      <c r="I55" s="279"/>
      <c r="J55" s="279"/>
      <c r="K55" s="279"/>
      <c r="L55" s="279"/>
      <c r="M55" s="279"/>
      <c r="N55" s="279"/>
      <c r="O55" s="279"/>
      <c r="P55" s="279"/>
      <c r="Q55" s="101">
        <f t="shared" si="0"/>
        <v>0</v>
      </c>
      <c r="R55" s="96"/>
      <c r="S55" s="93"/>
      <c r="T55" s="93"/>
      <c r="U55" s="93"/>
      <c r="V55" s="93"/>
      <c r="W55" s="93"/>
      <c r="X55" s="93"/>
      <c r="Y55" s="93"/>
      <c r="Z55" s="93"/>
      <c r="AA55" s="93"/>
      <c r="AB55" s="93"/>
      <c r="AC55" s="93"/>
      <c r="AD55" s="93"/>
      <c r="AE55" s="93"/>
      <c r="AF55" s="93"/>
      <c r="AG55" s="93"/>
    </row>
    <row r="56" spans="1:33" s="97" customFormat="1" ht="15" x14ac:dyDescent="0.25">
      <c r="A56" s="98">
        <v>39</v>
      </c>
      <c r="B56" s="99"/>
      <c r="C56" s="99"/>
      <c r="D56" s="102"/>
      <c r="E56" s="279"/>
      <c r="F56" s="279"/>
      <c r="G56" s="279"/>
      <c r="H56" s="279"/>
      <c r="I56" s="279"/>
      <c r="J56" s="279"/>
      <c r="K56" s="279"/>
      <c r="L56" s="279"/>
      <c r="M56" s="279"/>
      <c r="N56" s="279"/>
      <c r="O56" s="279"/>
      <c r="P56" s="279"/>
      <c r="Q56" s="101">
        <f t="shared" si="0"/>
        <v>0</v>
      </c>
      <c r="R56" s="96"/>
      <c r="S56" s="93"/>
      <c r="T56" s="93"/>
      <c r="U56" s="93"/>
      <c r="V56" s="93"/>
      <c r="W56" s="93"/>
      <c r="X56" s="93"/>
      <c r="Y56" s="93"/>
      <c r="Z56" s="93"/>
      <c r="AA56" s="93"/>
      <c r="AB56" s="93"/>
      <c r="AC56" s="93"/>
      <c r="AD56" s="93"/>
      <c r="AE56" s="93"/>
      <c r="AF56" s="93"/>
      <c r="AG56" s="93"/>
    </row>
    <row r="57" spans="1:33" s="97" customFormat="1" ht="15" x14ac:dyDescent="0.25">
      <c r="A57" s="98">
        <v>40</v>
      </c>
      <c r="B57" s="99"/>
      <c r="C57" s="99"/>
      <c r="D57" s="102"/>
      <c r="E57" s="279"/>
      <c r="F57" s="279"/>
      <c r="G57" s="279"/>
      <c r="H57" s="279"/>
      <c r="I57" s="279"/>
      <c r="J57" s="279"/>
      <c r="K57" s="279"/>
      <c r="L57" s="279"/>
      <c r="M57" s="279"/>
      <c r="N57" s="279"/>
      <c r="O57" s="279"/>
      <c r="P57" s="279"/>
      <c r="Q57" s="101">
        <f t="shared" si="0"/>
        <v>0</v>
      </c>
      <c r="R57" s="96"/>
      <c r="S57" s="93"/>
      <c r="T57" s="93"/>
      <c r="U57" s="93"/>
      <c r="V57" s="93"/>
      <c r="W57" s="93"/>
      <c r="X57" s="93"/>
      <c r="Y57" s="93"/>
      <c r="Z57" s="93"/>
      <c r="AA57" s="93"/>
      <c r="AB57" s="93"/>
      <c r="AC57" s="93"/>
      <c r="AD57" s="93"/>
      <c r="AE57" s="93"/>
      <c r="AF57" s="93"/>
      <c r="AG57" s="93"/>
    </row>
    <row r="58" spans="1:33" s="97" customFormat="1" ht="15" x14ac:dyDescent="0.25">
      <c r="A58" s="98">
        <v>41</v>
      </c>
      <c r="B58" s="99"/>
      <c r="C58" s="99"/>
      <c r="D58" s="102"/>
      <c r="E58" s="279"/>
      <c r="F58" s="279"/>
      <c r="G58" s="279"/>
      <c r="H58" s="279"/>
      <c r="I58" s="279"/>
      <c r="J58" s="279"/>
      <c r="K58" s="279"/>
      <c r="L58" s="279"/>
      <c r="M58" s="279"/>
      <c r="N58" s="279"/>
      <c r="O58" s="279"/>
      <c r="P58" s="279"/>
      <c r="Q58" s="101">
        <f t="shared" si="0"/>
        <v>0</v>
      </c>
      <c r="R58" s="96"/>
      <c r="S58" s="93"/>
      <c r="T58" s="93"/>
      <c r="U58" s="93"/>
      <c r="V58" s="93"/>
      <c r="W58" s="93"/>
      <c r="X58" s="93"/>
      <c r="Y58" s="93"/>
      <c r="Z58" s="93"/>
      <c r="AA58" s="93"/>
      <c r="AB58" s="93"/>
      <c r="AC58" s="93"/>
      <c r="AD58" s="93"/>
      <c r="AE58" s="93"/>
      <c r="AF58" s="93"/>
      <c r="AG58" s="93"/>
    </row>
    <row r="59" spans="1:33" s="97" customFormat="1" ht="15" x14ac:dyDescent="0.25">
      <c r="A59" s="98">
        <v>42</v>
      </c>
      <c r="B59" s="99"/>
      <c r="C59" s="99"/>
      <c r="D59" s="102"/>
      <c r="E59" s="279"/>
      <c r="F59" s="279"/>
      <c r="G59" s="279"/>
      <c r="H59" s="279"/>
      <c r="I59" s="279"/>
      <c r="J59" s="279"/>
      <c r="K59" s="279"/>
      <c r="L59" s="279"/>
      <c r="M59" s="279"/>
      <c r="N59" s="279"/>
      <c r="O59" s="279"/>
      <c r="P59" s="279"/>
      <c r="Q59" s="101">
        <f t="shared" si="0"/>
        <v>0</v>
      </c>
      <c r="R59" s="96"/>
      <c r="S59" s="93"/>
      <c r="T59" s="93"/>
      <c r="U59" s="93"/>
      <c r="V59" s="93"/>
      <c r="W59" s="93"/>
      <c r="X59" s="93"/>
      <c r="Y59" s="93"/>
      <c r="Z59" s="93"/>
      <c r="AA59" s="93"/>
      <c r="AB59" s="93"/>
      <c r="AC59" s="93"/>
      <c r="AD59" s="93"/>
      <c r="AE59" s="93"/>
      <c r="AF59" s="93"/>
      <c r="AG59" s="93"/>
    </row>
    <row r="60" spans="1:33" s="97" customFormat="1" ht="15" x14ac:dyDescent="0.25">
      <c r="A60" s="98">
        <v>43</v>
      </c>
      <c r="B60" s="99"/>
      <c r="C60" s="99"/>
      <c r="D60" s="102"/>
      <c r="E60" s="279"/>
      <c r="F60" s="279"/>
      <c r="G60" s="279"/>
      <c r="H60" s="279"/>
      <c r="I60" s="279"/>
      <c r="J60" s="279"/>
      <c r="K60" s="279"/>
      <c r="L60" s="279"/>
      <c r="M60" s="279"/>
      <c r="N60" s="279"/>
      <c r="O60" s="279"/>
      <c r="P60" s="279"/>
      <c r="Q60" s="101">
        <f t="shared" si="0"/>
        <v>0</v>
      </c>
      <c r="R60" s="96"/>
      <c r="S60" s="93"/>
      <c r="T60" s="93"/>
      <c r="U60" s="93"/>
      <c r="V60" s="93"/>
      <c r="W60" s="93"/>
      <c r="X60" s="93"/>
      <c r="Y60" s="93"/>
      <c r="Z60" s="93"/>
      <c r="AA60" s="93"/>
      <c r="AB60" s="93"/>
      <c r="AC60" s="93"/>
      <c r="AD60" s="93"/>
      <c r="AE60" s="93"/>
      <c r="AF60" s="93"/>
      <c r="AG60" s="93"/>
    </row>
    <row r="61" spans="1:33" s="97" customFormat="1" ht="15" x14ac:dyDescent="0.25">
      <c r="A61" s="98">
        <v>44</v>
      </c>
      <c r="B61" s="99"/>
      <c r="C61" s="99"/>
      <c r="D61" s="102"/>
      <c r="E61" s="279"/>
      <c r="F61" s="279"/>
      <c r="G61" s="279"/>
      <c r="H61" s="279"/>
      <c r="I61" s="279"/>
      <c r="J61" s="279"/>
      <c r="K61" s="279"/>
      <c r="L61" s="279"/>
      <c r="M61" s="279"/>
      <c r="N61" s="279"/>
      <c r="O61" s="279"/>
      <c r="P61" s="279"/>
      <c r="Q61" s="101">
        <f t="shared" si="0"/>
        <v>0</v>
      </c>
      <c r="R61" s="96"/>
      <c r="S61" s="93"/>
      <c r="T61" s="93"/>
      <c r="U61" s="93"/>
      <c r="V61" s="93"/>
      <c r="W61" s="93"/>
      <c r="X61" s="93"/>
      <c r="Y61" s="93"/>
      <c r="Z61" s="93"/>
      <c r="AA61" s="93"/>
      <c r="AB61" s="93"/>
      <c r="AC61" s="93"/>
      <c r="AD61" s="93"/>
      <c r="AE61" s="93"/>
      <c r="AF61" s="93"/>
      <c r="AG61" s="93"/>
    </row>
    <row r="62" spans="1:33" s="97" customFormat="1" ht="15" x14ac:dyDescent="0.25">
      <c r="A62" s="98">
        <v>45</v>
      </c>
      <c r="B62" s="99"/>
      <c r="C62" s="99"/>
      <c r="D62" s="102"/>
      <c r="E62" s="279"/>
      <c r="F62" s="279"/>
      <c r="G62" s="279"/>
      <c r="H62" s="279"/>
      <c r="I62" s="279"/>
      <c r="J62" s="279"/>
      <c r="K62" s="279"/>
      <c r="L62" s="279"/>
      <c r="M62" s="279"/>
      <c r="N62" s="279"/>
      <c r="O62" s="279"/>
      <c r="P62" s="279"/>
      <c r="Q62" s="101">
        <f t="shared" ref="Q62:Q100" si="1">+SUM(E62:P62)</f>
        <v>0</v>
      </c>
      <c r="R62" s="96"/>
      <c r="S62" s="93"/>
      <c r="T62" s="93"/>
      <c r="U62" s="93"/>
      <c r="V62" s="93"/>
      <c r="W62" s="93"/>
      <c r="X62" s="93"/>
      <c r="Y62" s="93"/>
      <c r="Z62" s="93"/>
      <c r="AA62" s="93"/>
      <c r="AB62" s="93"/>
      <c r="AC62" s="93"/>
      <c r="AD62" s="93"/>
      <c r="AE62" s="93"/>
      <c r="AF62" s="93"/>
      <c r="AG62" s="93"/>
    </row>
    <row r="63" spans="1:33" s="97" customFormat="1" ht="15" x14ac:dyDescent="0.25">
      <c r="A63" s="98">
        <v>46</v>
      </c>
      <c r="B63" s="99"/>
      <c r="C63" s="99"/>
      <c r="D63" s="102"/>
      <c r="E63" s="279"/>
      <c r="F63" s="279"/>
      <c r="G63" s="279"/>
      <c r="H63" s="279"/>
      <c r="I63" s="279"/>
      <c r="J63" s="279"/>
      <c r="K63" s="279"/>
      <c r="L63" s="279"/>
      <c r="M63" s="279"/>
      <c r="N63" s="279"/>
      <c r="O63" s="279"/>
      <c r="P63" s="279"/>
      <c r="Q63" s="101">
        <f t="shared" si="1"/>
        <v>0</v>
      </c>
      <c r="R63" s="96"/>
      <c r="S63" s="93"/>
      <c r="T63" s="93"/>
      <c r="U63" s="93"/>
      <c r="V63" s="93"/>
      <c r="W63" s="93"/>
      <c r="X63" s="93"/>
      <c r="Y63" s="93"/>
      <c r="Z63" s="93"/>
      <c r="AA63" s="93"/>
      <c r="AB63" s="93"/>
      <c r="AC63" s="93"/>
      <c r="AD63" s="93"/>
      <c r="AE63" s="93"/>
      <c r="AF63" s="93"/>
      <c r="AG63" s="93"/>
    </row>
    <row r="64" spans="1:33" s="97" customFormat="1" ht="15" x14ac:dyDescent="0.25">
      <c r="A64" s="98">
        <v>47</v>
      </c>
      <c r="B64" s="99"/>
      <c r="C64" s="99"/>
      <c r="D64" s="102"/>
      <c r="E64" s="279"/>
      <c r="F64" s="279"/>
      <c r="G64" s="279"/>
      <c r="H64" s="279"/>
      <c r="I64" s="279"/>
      <c r="J64" s="279"/>
      <c r="K64" s="279"/>
      <c r="L64" s="279"/>
      <c r="M64" s="279"/>
      <c r="N64" s="279"/>
      <c r="O64" s="279"/>
      <c r="P64" s="279"/>
      <c r="Q64" s="101">
        <f t="shared" si="1"/>
        <v>0</v>
      </c>
      <c r="R64" s="96"/>
      <c r="S64" s="93"/>
      <c r="T64" s="93"/>
      <c r="U64" s="93"/>
      <c r="V64" s="93"/>
      <c r="W64" s="93"/>
      <c r="X64" s="93"/>
      <c r="Y64" s="93"/>
      <c r="Z64" s="93"/>
      <c r="AA64" s="93"/>
      <c r="AB64" s="93"/>
      <c r="AC64" s="93"/>
      <c r="AD64" s="93"/>
      <c r="AE64" s="93"/>
      <c r="AF64" s="93"/>
      <c r="AG64" s="93"/>
    </row>
    <row r="65" spans="1:33" s="97" customFormat="1" ht="15" x14ac:dyDescent="0.25">
      <c r="A65" s="98">
        <v>48</v>
      </c>
      <c r="B65" s="99"/>
      <c r="C65" s="99"/>
      <c r="D65" s="102"/>
      <c r="E65" s="279"/>
      <c r="F65" s="279"/>
      <c r="G65" s="279"/>
      <c r="H65" s="279"/>
      <c r="I65" s="279"/>
      <c r="J65" s="279"/>
      <c r="K65" s="279"/>
      <c r="L65" s="279"/>
      <c r="M65" s="279"/>
      <c r="N65" s="279"/>
      <c r="O65" s="279"/>
      <c r="P65" s="279"/>
      <c r="Q65" s="101">
        <f t="shared" si="1"/>
        <v>0</v>
      </c>
      <c r="R65" s="96"/>
      <c r="S65" s="93"/>
      <c r="T65" s="93"/>
      <c r="U65" s="93"/>
      <c r="V65" s="93"/>
      <c r="W65" s="93"/>
      <c r="X65" s="93"/>
      <c r="Y65" s="93"/>
      <c r="Z65" s="93"/>
      <c r="AA65" s="93"/>
      <c r="AB65" s="93"/>
      <c r="AC65" s="93"/>
      <c r="AD65" s="93"/>
      <c r="AE65" s="93"/>
      <c r="AF65" s="93"/>
      <c r="AG65" s="93"/>
    </row>
    <row r="66" spans="1:33" s="97" customFormat="1" ht="15" x14ac:dyDescent="0.25">
      <c r="A66" s="98">
        <v>49</v>
      </c>
      <c r="B66" s="99"/>
      <c r="C66" s="99"/>
      <c r="D66" s="102"/>
      <c r="E66" s="279"/>
      <c r="F66" s="279"/>
      <c r="G66" s="279"/>
      <c r="H66" s="279"/>
      <c r="I66" s="279"/>
      <c r="J66" s="279"/>
      <c r="K66" s="279"/>
      <c r="L66" s="279"/>
      <c r="M66" s="279"/>
      <c r="N66" s="279"/>
      <c r="O66" s="279"/>
      <c r="P66" s="279"/>
      <c r="Q66" s="101">
        <f t="shared" si="1"/>
        <v>0</v>
      </c>
      <c r="R66" s="96"/>
      <c r="S66" s="93"/>
      <c r="T66" s="93"/>
      <c r="U66" s="93"/>
      <c r="V66" s="93"/>
      <c r="W66" s="93"/>
      <c r="X66" s="93"/>
      <c r="Y66" s="93"/>
      <c r="Z66" s="93"/>
      <c r="AA66" s="93"/>
      <c r="AB66" s="93"/>
      <c r="AC66" s="93"/>
      <c r="AD66" s="93"/>
      <c r="AE66" s="93"/>
      <c r="AF66" s="93"/>
      <c r="AG66" s="93"/>
    </row>
    <row r="67" spans="1:33" s="97" customFormat="1" ht="15" x14ac:dyDescent="0.25">
      <c r="A67" s="98">
        <v>50</v>
      </c>
      <c r="B67" s="99"/>
      <c r="C67" s="99"/>
      <c r="D67" s="102"/>
      <c r="E67" s="279"/>
      <c r="F67" s="279"/>
      <c r="G67" s="279"/>
      <c r="H67" s="279"/>
      <c r="I67" s="279"/>
      <c r="J67" s="279"/>
      <c r="K67" s="279"/>
      <c r="L67" s="279"/>
      <c r="M67" s="279"/>
      <c r="N67" s="279"/>
      <c r="O67" s="279"/>
      <c r="P67" s="279"/>
      <c r="Q67" s="101">
        <f t="shared" si="1"/>
        <v>0</v>
      </c>
      <c r="R67" s="96"/>
      <c r="S67" s="93"/>
      <c r="T67" s="93"/>
      <c r="U67" s="93"/>
      <c r="V67" s="93"/>
      <c r="W67" s="93"/>
      <c r="X67" s="93"/>
      <c r="Y67" s="93"/>
      <c r="Z67" s="93"/>
      <c r="AA67" s="93"/>
      <c r="AB67" s="93"/>
      <c r="AC67" s="93"/>
      <c r="AD67" s="93"/>
      <c r="AE67" s="93"/>
      <c r="AF67" s="93"/>
      <c r="AG67" s="93"/>
    </row>
    <row r="68" spans="1:33" s="97" customFormat="1" ht="15" x14ac:dyDescent="0.25">
      <c r="A68" s="98">
        <v>51</v>
      </c>
      <c r="B68" s="99"/>
      <c r="C68" s="99"/>
      <c r="D68" s="102"/>
      <c r="E68" s="279"/>
      <c r="F68" s="279"/>
      <c r="G68" s="279"/>
      <c r="H68" s="279"/>
      <c r="I68" s="279"/>
      <c r="J68" s="279"/>
      <c r="K68" s="279"/>
      <c r="L68" s="279"/>
      <c r="M68" s="279"/>
      <c r="N68" s="279"/>
      <c r="O68" s="279"/>
      <c r="P68" s="279"/>
      <c r="Q68" s="101">
        <f t="shared" si="1"/>
        <v>0</v>
      </c>
      <c r="R68" s="96"/>
      <c r="S68" s="93"/>
      <c r="T68" s="93"/>
      <c r="U68" s="93"/>
      <c r="V68" s="93"/>
      <c r="W68" s="93"/>
      <c r="X68" s="93"/>
      <c r="Y68" s="93"/>
      <c r="Z68" s="93"/>
      <c r="AA68" s="93"/>
      <c r="AB68" s="93"/>
      <c r="AC68" s="93"/>
      <c r="AD68" s="93"/>
      <c r="AE68" s="93"/>
      <c r="AF68" s="93"/>
      <c r="AG68" s="93"/>
    </row>
    <row r="69" spans="1:33" s="97" customFormat="1" ht="15" x14ac:dyDescent="0.25">
      <c r="A69" s="98">
        <v>52</v>
      </c>
      <c r="B69" s="99"/>
      <c r="C69" s="99"/>
      <c r="D69" s="102"/>
      <c r="E69" s="279"/>
      <c r="F69" s="279"/>
      <c r="G69" s="279"/>
      <c r="H69" s="279"/>
      <c r="I69" s="279"/>
      <c r="J69" s="279"/>
      <c r="K69" s="279"/>
      <c r="L69" s="279"/>
      <c r="M69" s="279"/>
      <c r="N69" s="279"/>
      <c r="O69" s="279"/>
      <c r="P69" s="279"/>
      <c r="Q69" s="101">
        <f t="shared" si="1"/>
        <v>0</v>
      </c>
      <c r="R69" s="96"/>
      <c r="S69" s="93"/>
      <c r="T69" s="93"/>
      <c r="U69" s="93"/>
      <c r="V69" s="93"/>
      <c r="W69" s="93"/>
      <c r="X69" s="93"/>
      <c r="Y69" s="93"/>
      <c r="Z69" s="93"/>
      <c r="AA69" s="93"/>
      <c r="AB69" s="93"/>
      <c r="AC69" s="93"/>
      <c r="AD69" s="93"/>
      <c r="AE69" s="93"/>
      <c r="AF69" s="93"/>
      <c r="AG69" s="93"/>
    </row>
    <row r="70" spans="1:33" s="97" customFormat="1" ht="15" x14ac:dyDescent="0.25">
      <c r="A70" s="98">
        <v>53</v>
      </c>
      <c r="B70" s="99"/>
      <c r="C70" s="99"/>
      <c r="D70" s="102"/>
      <c r="E70" s="279"/>
      <c r="F70" s="279"/>
      <c r="G70" s="279"/>
      <c r="H70" s="279"/>
      <c r="I70" s="279"/>
      <c r="J70" s="279"/>
      <c r="K70" s="279"/>
      <c r="L70" s="279"/>
      <c r="M70" s="279"/>
      <c r="N70" s="279"/>
      <c r="O70" s="279"/>
      <c r="P70" s="279"/>
      <c r="Q70" s="101">
        <f t="shared" si="1"/>
        <v>0</v>
      </c>
      <c r="R70" s="96"/>
      <c r="S70" s="93"/>
      <c r="T70" s="93"/>
      <c r="U70" s="93"/>
      <c r="V70" s="93"/>
      <c r="W70" s="93"/>
      <c r="X70" s="93"/>
      <c r="Y70" s="93"/>
      <c r="Z70" s="93"/>
      <c r="AA70" s="93"/>
      <c r="AB70" s="93"/>
      <c r="AC70" s="93"/>
      <c r="AD70" s="93"/>
      <c r="AE70" s="93"/>
      <c r="AF70" s="93"/>
      <c r="AG70" s="93"/>
    </row>
    <row r="71" spans="1:33" s="97" customFormat="1" ht="15" x14ac:dyDescent="0.25">
      <c r="A71" s="98">
        <v>54</v>
      </c>
      <c r="B71" s="99"/>
      <c r="C71" s="99"/>
      <c r="D71" s="102"/>
      <c r="E71" s="279"/>
      <c r="F71" s="279"/>
      <c r="G71" s="279"/>
      <c r="H71" s="279"/>
      <c r="I71" s="279"/>
      <c r="J71" s="279"/>
      <c r="K71" s="279"/>
      <c r="L71" s="279"/>
      <c r="M71" s="279"/>
      <c r="N71" s="279"/>
      <c r="O71" s="279"/>
      <c r="P71" s="279"/>
      <c r="Q71" s="101">
        <f t="shared" si="1"/>
        <v>0</v>
      </c>
      <c r="R71" s="96"/>
      <c r="S71" s="93"/>
      <c r="T71" s="93"/>
      <c r="U71" s="93"/>
      <c r="V71" s="93"/>
      <c r="W71" s="93"/>
      <c r="X71" s="93"/>
      <c r="Y71" s="93"/>
      <c r="Z71" s="93"/>
      <c r="AA71" s="93"/>
      <c r="AB71" s="93"/>
      <c r="AC71" s="93"/>
      <c r="AD71" s="93"/>
      <c r="AE71" s="93"/>
      <c r="AF71" s="93"/>
      <c r="AG71" s="93"/>
    </row>
    <row r="72" spans="1:33" s="97" customFormat="1" ht="15" x14ac:dyDescent="0.25">
      <c r="A72" s="98">
        <v>55</v>
      </c>
      <c r="B72" s="99"/>
      <c r="C72" s="99"/>
      <c r="D72" s="102"/>
      <c r="E72" s="279"/>
      <c r="F72" s="279"/>
      <c r="G72" s="279"/>
      <c r="H72" s="279"/>
      <c r="I72" s="279"/>
      <c r="J72" s="279"/>
      <c r="K72" s="279"/>
      <c r="L72" s="279"/>
      <c r="M72" s="279"/>
      <c r="N72" s="279"/>
      <c r="O72" s="279"/>
      <c r="P72" s="279"/>
      <c r="Q72" s="101">
        <f t="shared" si="1"/>
        <v>0</v>
      </c>
      <c r="R72" s="96"/>
      <c r="S72" s="93"/>
      <c r="T72" s="93"/>
      <c r="U72" s="93"/>
      <c r="V72" s="93"/>
      <c r="W72" s="93"/>
      <c r="X72" s="93"/>
      <c r="Y72" s="93"/>
      <c r="Z72" s="93"/>
      <c r="AA72" s="93"/>
      <c r="AB72" s="93"/>
      <c r="AC72" s="93"/>
      <c r="AD72" s="93"/>
      <c r="AE72" s="93"/>
      <c r="AF72" s="93"/>
      <c r="AG72" s="93"/>
    </row>
    <row r="73" spans="1:33" s="97" customFormat="1" ht="15" x14ac:dyDescent="0.25">
      <c r="A73" s="98">
        <v>56</v>
      </c>
      <c r="B73" s="99"/>
      <c r="C73" s="99"/>
      <c r="D73" s="102"/>
      <c r="E73" s="279"/>
      <c r="F73" s="279"/>
      <c r="G73" s="279"/>
      <c r="H73" s="279"/>
      <c r="I73" s="279"/>
      <c r="J73" s="279"/>
      <c r="K73" s="279"/>
      <c r="L73" s="279"/>
      <c r="M73" s="279"/>
      <c r="N73" s="279"/>
      <c r="O73" s="279"/>
      <c r="P73" s="279"/>
      <c r="Q73" s="101">
        <f t="shared" si="1"/>
        <v>0</v>
      </c>
      <c r="R73" s="96"/>
      <c r="S73" s="93"/>
      <c r="T73" s="93"/>
      <c r="U73" s="93"/>
      <c r="V73" s="93"/>
      <c r="W73" s="93"/>
      <c r="X73" s="93"/>
      <c r="Y73" s="93"/>
      <c r="Z73" s="93"/>
      <c r="AA73" s="93"/>
      <c r="AB73" s="93"/>
      <c r="AC73" s="93"/>
      <c r="AD73" s="93"/>
      <c r="AE73" s="93"/>
      <c r="AF73" s="93"/>
      <c r="AG73" s="93"/>
    </row>
    <row r="74" spans="1:33" s="97" customFormat="1" ht="15" x14ac:dyDescent="0.25">
      <c r="A74" s="98">
        <v>57</v>
      </c>
      <c r="B74" s="99"/>
      <c r="C74" s="99"/>
      <c r="D74" s="102"/>
      <c r="E74" s="279"/>
      <c r="F74" s="279"/>
      <c r="G74" s="279"/>
      <c r="H74" s="279"/>
      <c r="I74" s="279"/>
      <c r="J74" s="279"/>
      <c r="K74" s="279"/>
      <c r="L74" s="279"/>
      <c r="M74" s="279"/>
      <c r="N74" s="279"/>
      <c r="O74" s="279"/>
      <c r="P74" s="279"/>
      <c r="Q74" s="101">
        <f t="shared" si="1"/>
        <v>0</v>
      </c>
      <c r="R74" s="96"/>
      <c r="S74" s="93"/>
      <c r="T74" s="93"/>
      <c r="U74" s="93"/>
      <c r="V74" s="93"/>
      <c r="W74" s="93"/>
      <c r="X74" s="93"/>
      <c r="Y74" s="93"/>
      <c r="Z74" s="93"/>
      <c r="AA74" s="93"/>
      <c r="AB74" s="93"/>
      <c r="AC74" s="93"/>
      <c r="AD74" s="93"/>
      <c r="AE74" s="93"/>
      <c r="AF74" s="93"/>
      <c r="AG74" s="93"/>
    </row>
    <row r="75" spans="1:33" s="97" customFormat="1" ht="15" x14ac:dyDescent="0.25">
      <c r="A75" s="98">
        <v>58</v>
      </c>
      <c r="B75" s="99"/>
      <c r="C75" s="99"/>
      <c r="D75" s="102"/>
      <c r="E75" s="279"/>
      <c r="F75" s="279"/>
      <c r="G75" s="279"/>
      <c r="H75" s="279"/>
      <c r="I75" s="279"/>
      <c r="J75" s="279"/>
      <c r="K75" s="279"/>
      <c r="L75" s="279"/>
      <c r="M75" s="279"/>
      <c r="N75" s="279"/>
      <c r="O75" s="279"/>
      <c r="P75" s="279"/>
      <c r="Q75" s="101">
        <f t="shared" si="1"/>
        <v>0</v>
      </c>
      <c r="R75" s="96"/>
      <c r="S75" s="93"/>
      <c r="T75" s="93"/>
      <c r="U75" s="93"/>
      <c r="V75" s="93"/>
      <c r="W75" s="93"/>
      <c r="X75" s="93"/>
      <c r="Y75" s="93"/>
      <c r="Z75" s="93"/>
      <c r="AA75" s="93"/>
      <c r="AB75" s="93"/>
      <c r="AC75" s="93"/>
      <c r="AD75" s="93"/>
      <c r="AE75" s="93"/>
      <c r="AF75" s="93"/>
      <c r="AG75" s="93"/>
    </row>
    <row r="76" spans="1:33" s="97" customFormat="1" ht="15" x14ac:dyDescent="0.25">
      <c r="A76" s="98">
        <v>59</v>
      </c>
      <c r="B76" s="99"/>
      <c r="C76" s="99"/>
      <c r="D76" s="102"/>
      <c r="E76" s="279"/>
      <c r="F76" s="279"/>
      <c r="G76" s="279"/>
      <c r="H76" s="279"/>
      <c r="I76" s="279"/>
      <c r="J76" s="279"/>
      <c r="K76" s="279"/>
      <c r="L76" s="279"/>
      <c r="M76" s="279"/>
      <c r="N76" s="279"/>
      <c r="O76" s="279"/>
      <c r="P76" s="279"/>
      <c r="Q76" s="101">
        <f t="shared" si="1"/>
        <v>0</v>
      </c>
      <c r="R76" s="96"/>
      <c r="S76" s="93"/>
      <c r="T76" s="93"/>
      <c r="U76" s="93"/>
      <c r="V76" s="93"/>
      <c r="W76" s="93"/>
      <c r="X76" s="93"/>
      <c r="Y76" s="93"/>
      <c r="Z76" s="93"/>
      <c r="AA76" s="93"/>
      <c r="AB76" s="93"/>
      <c r="AC76" s="93"/>
      <c r="AD76" s="93"/>
      <c r="AE76" s="93"/>
      <c r="AF76" s="93"/>
      <c r="AG76" s="93"/>
    </row>
    <row r="77" spans="1:33" s="97" customFormat="1" ht="15" x14ac:dyDescent="0.25">
      <c r="A77" s="98">
        <v>60</v>
      </c>
      <c r="B77" s="99"/>
      <c r="C77" s="99"/>
      <c r="D77" s="102"/>
      <c r="E77" s="279"/>
      <c r="F77" s="279"/>
      <c r="G77" s="279"/>
      <c r="H77" s="279"/>
      <c r="I77" s="279"/>
      <c r="J77" s="279"/>
      <c r="K77" s="279"/>
      <c r="L77" s="279"/>
      <c r="M77" s="279"/>
      <c r="N77" s="279"/>
      <c r="O77" s="279"/>
      <c r="P77" s="279"/>
      <c r="Q77" s="101">
        <f t="shared" si="1"/>
        <v>0</v>
      </c>
      <c r="R77" s="96"/>
      <c r="S77" s="93"/>
      <c r="T77" s="93"/>
      <c r="U77" s="93"/>
      <c r="V77" s="93"/>
      <c r="W77" s="93"/>
      <c r="X77" s="93"/>
      <c r="Y77" s="93"/>
      <c r="Z77" s="93"/>
      <c r="AA77" s="93"/>
      <c r="AB77" s="93"/>
      <c r="AC77" s="93"/>
      <c r="AD77" s="93"/>
      <c r="AE77" s="93"/>
      <c r="AF77" s="93"/>
      <c r="AG77" s="93"/>
    </row>
    <row r="78" spans="1:33" s="97" customFormat="1" ht="15" x14ac:dyDescent="0.25">
      <c r="A78" s="98">
        <v>61</v>
      </c>
      <c r="B78" s="99"/>
      <c r="C78" s="99"/>
      <c r="D78" s="102"/>
      <c r="E78" s="279"/>
      <c r="F78" s="279"/>
      <c r="G78" s="279"/>
      <c r="H78" s="279"/>
      <c r="I78" s="279"/>
      <c r="J78" s="279"/>
      <c r="K78" s="279"/>
      <c r="L78" s="279"/>
      <c r="M78" s="279"/>
      <c r="N78" s="279"/>
      <c r="O78" s="279"/>
      <c r="P78" s="279"/>
      <c r="Q78" s="101">
        <f t="shared" si="1"/>
        <v>0</v>
      </c>
      <c r="R78" s="96"/>
      <c r="S78" s="93"/>
      <c r="T78" s="93"/>
      <c r="U78" s="93"/>
      <c r="V78" s="93"/>
      <c r="W78" s="93"/>
      <c r="X78" s="93"/>
      <c r="Y78" s="93"/>
      <c r="Z78" s="93"/>
      <c r="AA78" s="93"/>
      <c r="AB78" s="93"/>
      <c r="AC78" s="93"/>
      <c r="AD78" s="93"/>
      <c r="AE78" s="93"/>
      <c r="AF78" s="93"/>
      <c r="AG78" s="93"/>
    </row>
    <row r="79" spans="1:33" s="97" customFormat="1" ht="15" x14ac:dyDescent="0.25">
      <c r="A79" s="98">
        <v>62</v>
      </c>
      <c r="B79" s="99"/>
      <c r="C79" s="99"/>
      <c r="D79" s="102"/>
      <c r="E79" s="279"/>
      <c r="F79" s="279"/>
      <c r="G79" s="279"/>
      <c r="H79" s="279"/>
      <c r="I79" s="279"/>
      <c r="J79" s="279"/>
      <c r="K79" s="279"/>
      <c r="L79" s="279"/>
      <c r="M79" s="279"/>
      <c r="N79" s="279"/>
      <c r="O79" s="279"/>
      <c r="P79" s="279"/>
      <c r="Q79" s="101">
        <f t="shared" si="1"/>
        <v>0</v>
      </c>
      <c r="R79" s="96"/>
      <c r="S79" s="93"/>
      <c r="T79" s="93"/>
      <c r="U79" s="93"/>
      <c r="V79" s="93"/>
      <c r="W79" s="93"/>
      <c r="X79" s="93"/>
      <c r="Y79" s="93"/>
      <c r="Z79" s="93"/>
      <c r="AA79" s="93"/>
      <c r="AB79" s="93"/>
      <c r="AC79" s="93"/>
      <c r="AD79" s="93"/>
      <c r="AE79" s="93"/>
      <c r="AF79" s="93"/>
      <c r="AG79" s="93"/>
    </row>
    <row r="80" spans="1:33" s="97" customFormat="1" ht="15" x14ac:dyDescent="0.25">
      <c r="A80" s="98">
        <v>63</v>
      </c>
      <c r="B80" s="99"/>
      <c r="C80" s="99"/>
      <c r="D80" s="102"/>
      <c r="E80" s="279"/>
      <c r="F80" s="279"/>
      <c r="G80" s="279"/>
      <c r="H80" s="279"/>
      <c r="I80" s="279"/>
      <c r="J80" s="279"/>
      <c r="K80" s="279"/>
      <c r="L80" s="279"/>
      <c r="M80" s="279"/>
      <c r="N80" s="279"/>
      <c r="O80" s="279"/>
      <c r="P80" s="279"/>
      <c r="Q80" s="101">
        <f t="shared" si="1"/>
        <v>0</v>
      </c>
      <c r="R80" s="96"/>
      <c r="S80" s="93"/>
      <c r="T80" s="93"/>
      <c r="U80" s="93"/>
      <c r="V80" s="93"/>
      <c r="W80" s="93"/>
      <c r="X80" s="93"/>
      <c r="Y80" s="93"/>
      <c r="Z80" s="93"/>
      <c r="AA80" s="93"/>
      <c r="AB80" s="93"/>
      <c r="AC80" s="93"/>
      <c r="AD80" s="93"/>
      <c r="AE80" s="93"/>
      <c r="AF80" s="93"/>
      <c r="AG80" s="93"/>
    </row>
    <row r="81" spans="1:33" s="97" customFormat="1" ht="15" x14ac:dyDescent="0.25">
      <c r="A81" s="98">
        <v>64</v>
      </c>
      <c r="B81" s="99"/>
      <c r="C81" s="99"/>
      <c r="D81" s="102"/>
      <c r="E81" s="279"/>
      <c r="F81" s="279"/>
      <c r="G81" s="279"/>
      <c r="H81" s="279"/>
      <c r="I81" s="279"/>
      <c r="J81" s="279"/>
      <c r="K81" s="279"/>
      <c r="L81" s="279"/>
      <c r="M81" s="279"/>
      <c r="N81" s="279"/>
      <c r="O81" s="279"/>
      <c r="P81" s="279"/>
      <c r="Q81" s="101">
        <f t="shared" si="1"/>
        <v>0</v>
      </c>
      <c r="R81" s="96"/>
      <c r="S81" s="93"/>
      <c r="T81" s="93"/>
      <c r="U81" s="93"/>
      <c r="V81" s="93"/>
      <c r="W81" s="93"/>
      <c r="X81" s="93"/>
      <c r="Y81" s="93"/>
      <c r="Z81" s="93"/>
      <c r="AA81" s="93"/>
      <c r="AB81" s="93"/>
      <c r="AC81" s="93"/>
      <c r="AD81" s="93"/>
      <c r="AE81" s="93"/>
      <c r="AF81" s="93"/>
      <c r="AG81" s="93"/>
    </row>
    <row r="82" spans="1:33" s="97" customFormat="1" ht="15" x14ac:dyDescent="0.25">
      <c r="A82" s="98">
        <v>65</v>
      </c>
      <c r="B82" s="99"/>
      <c r="C82" s="99"/>
      <c r="D82" s="102"/>
      <c r="E82" s="279"/>
      <c r="F82" s="279"/>
      <c r="G82" s="279"/>
      <c r="H82" s="279"/>
      <c r="I82" s="279"/>
      <c r="J82" s="279"/>
      <c r="K82" s="279"/>
      <c r="L82" s="279"/>
      <c r="M82" s="279"/>
      <c r="N82" s="279"/>
      <c r="O82" s="279"/>
      <c r="P82" s="279"/>
      <c r="Q82" s="101">
        <f t="shared" si="1"/>
        <v>0</v>
      </c>
      <c r="R82" s="96"/>
      <c r="S82" s="93"/>
      <c r="T82" s="93"/>
      <c r="U82" s="93"/>
      <c r="V82" s="93"/>
      <c r="W82" s="93"/>
      <c r="X82" s="93"/>
      <c r="Y82" s="93"/>
      <c r="Z82" s="93"/>
      <c r="AA82" s="93"/>
      <c r="AB82" s="93"/>
      <c r="AC82" s="93"/>
      <c r="AD82" s="93"/>
      <c r="AE82" s="93"/>
      <c r="AF82" s="93"/>
      <c r="AG82" s="93"/>
    </row>
    <row r="83" spans="1:33" s="97" customFormat="1" ht="15" x14ac:dyDescent="0.25">
      <c r="A83" s="98">
        <v>66</v>
      </c>
      <c r="B83" s="99"/>
      <c r="C83" s="99"/>
      <c r="D83" s="102"/>
      <c r="E83" s="279"/>
      <c r="F83" s="279"/>
      <c r="G83" s="279"/>
      <c r="H83" s="279"/>
      <c r="I83" s="279"/>
      <c r="J83" s="279"/>
      <c r="K83" s="279"/>
      <c r="L83" s="279"/>
      <c r="M83" s="279"/>
      <c r="N83" s="279"/>
      <c r="O83" s="279"/>
      <c r="P83" s="279"/>
      <c r="Q83" s="101">
        <f t="shared" si="1"/>
        <v>0</v>
      </c>
      <c r="R83" s="96"/>
      <c r="S83" s="93"/>
      <c r="T83" s="93"/>
      <c r="U83" s="93"/>
      <c r="V83" s="93"/>
      <c r="W83" s="93"/>
      <c r="X83" s="93"/>
      <c r="Y83" s="93"/>
      <c r="Z83" s="93"/>
      <c r="AA83" s="93"/>
      <c r="AB83" s="93"/>
      <c r="AC83" s="93"/>
      <c r="AD83" s="93"/>
      <c r="AE83" s="93"/>
      <c r="AF83" s="93"/>
      <c r="AG83" s="93"/>
    </row>
    <row r="84" spans="1:33" s="97" customFormat="1" ht="15" x14ac:dyDescent="0.25">
      <c r="A84" s="98">
        <v>67</v>
      </c>
      <c r="B84" s="99"/>
      <c r="C84" s="99"/>
      <c r="D84" s="102"/>
      <c r="E84" s="279"/>
      <c r="F84" s="279"/>
      <c r="G84" s="279"/>
      <c r="H84" s="279"/>
      <c r="I84" s="279"/>
      <c r="J84" s="279"/>
      <c r="K84" s="279"/>
      <c r="L84" s="279"/>
      <c r="M84" s="279"/>
      <c r="N84" s="279"/>
      <c r="O84" s="279"/>
      <c r="P84" s="279"/>
      <c r="Q84" s="101">
        <f t="shared" si="1"/>
        <v>0</v>
      </c>
      <c r="R84" s="96"/>
      <c r="S84" s="93"/>
      <c r="T84" s="93"/>
      <c r="U84" s="93"/>
      <c r="V84" s="93"/>
      <c r="W84" s="93"/>
      <c r="X84" s="93"/>
      <c r="Y84" s="93"/>
      <c r="Z84" s="93"/>
      <c r="AA84" s="93"/>
      <c r="AB84" s="93"/>
      <c r="AC84" s="93"/>
      <c r="AD84" s="93"/>
      <c r="AE84" s="93"/>
      <c r="AF84" s="93"/>
      <c r="AG84" s="93"/>
    </row>
    <row r="85" spans="1:33" s="97" customFormat="1" ht="15" x14ac:dyDescent="0.25">
      <c r="A85" s="98">
        <v>68</v>
      </c>
      <c r="B85" s="99"/>
      <c r="C85" s="99"/>
      <c r="D85" s="102"/>
      <c r="E85" s="279"/>
      <c r="F85" s="279"/>
      <c r="G85" s="279"/>
      <c r="H85" s="279"/>
      <c r="I85" s="279"/>
      <c r="J85" s="279"/>
      <c r="K85" s="279"/>
      <c r="L85" s="279"/>
      <c r="M85" s="279"/>
      <c r="N85" s="279"/>
      <c r="O85" s="279"/>
      <c r="P85" s="279"/>
      <c r="Q85" s="101">
        <f t="shared" si="1"/>
        <v>0</v>
      </c>
      <c r="R85" s="96"/>
      <c r="S85" s="93"/>
      <c r="T85" s="93"/>
      <c r="U85" s="93"/>
      <c r="V85" s="93"/>
      <c r="W85" s="93"/>
      <c r="X85" s="93"/>
      <c r="Y85" s="93"/>
      <c r="Z85" s="93"/>
      <c r="AA85" s="93"/>
      <c r="AB85" s="93"/>
      <c r="AC85" s="93"/>
      <c r="AD85" s="93"/>
      <c r="AE85" s="93"/>
      <c r="AF85" s="93"/>
      <c r="AG85" s="93"/>
    </row>
    <row r="86" spans="1:33" s="97" customFormat="1" ht="15" x14ac:dyDescent="0.25">
      <c r="A86" s="98">
        <v>69</v>
      </c>
      <c r="B86" s="99"/>
      <c r="C86" s="99"/>
      <c r="D86" s="102"/>
      <c r="E86" s="279"/>
      <c r="F86" s="279"/>
      <c r="G86" s="279"/>
      <c r="H86" s="279"/>
      <c r="I86" s="279"/>
      <c r="J86" s="279"/>
      <c r="K86" s="279"/>
      <c r="L86" s="279"/>
      <c r="M86" s="279"/>
      <c r="N86" s="279"/>
      <c r="O86" s="279"/>
      <c r="P86" s="279"/>
      <c r="Q86" s="101">
        <f t="shared" si="1"/>
        <v>0</v>
      </c>
      <c r="R86" s="96"/>
      <c r="S86" s="93"/>
      <c r="T86" s="93"/>
      <c r="U86" s="93"/>
      <c r="V86" s="93"/>
      <c r="W86" s="93"/>
      <c r="X86" s="93"/>
      <c r="Y86" s="93"/>
      <c r="Z86" s="93"/>
      <c r="AA86" s="93"/>
      <c r="AB86" s="93"/>
      <c r="AC86" s="93"/>
      <c r="AD86" s="93"/>
      <c r="AE86" s="93"/>
      <c r="AF86" s="93"/>
      <c r="AG86" s="93"/>
    </row>
    <row r="87" spans="1:33" s="97" customFormat="1" ht="15" x14ac:dyDescent="0.25">
      <c r="A87" s="98">
        <v>70</v>
      </c>
      <c r="B87" s="99"/>
      <c r="C87" s="99"/>
      <c r="D87" s="102"/>
      <c r="E87" s="279"/>
      <c r="F87" s="279"/>
      <c r="G87" s="279"/>
      <c r="H87" s="279"/>
      <c r="I87" s="279"/>
      <c r="J87" s="279"/>
      <c r="K87" s="279"/>
      <c r="L87" s="279"/>
      <c r="M87" s="279"/>
      <c r="N87" s="279"/>
      <c r="O87" s="279"/>
      <c r="P87" s="279"/>
      <c r="Q87" s="101">
        <f t="shared" si="1"/>
        <v>0</v>
      </c>
      <c r="R87" s="96"/>
      <c r="S87" s="93"/>
      <c r="T87" s="93"/>
      <c r="U87" s="93"/>
      <c r="V87" s="93"/>
      <c r="W87" s="93"/>
      <c r="X87" s="93"/>
      <c r="Y87" s="93"/>
      <c r="Z87" s="93"/>
      <c r="AA87" s="93"/>
      <c r="AB87" s="93"/>
      <c r="AC87" s="93"/>
      <c r="AD87" s="93"/>
      <c r="AE87" s="93"/>
      <c r="AF87" s="93"/>
      <c r="AG87" s="93"/>
    </row>
    <row r="88" spans="1:33" s="97" customFormat="1" ht="15" x14ac:dyDescent="0.25">
      <c r="A88" s="98">
        <v>71</v>
      </c>
      <c r="B88" s="99"/>
      <c r="C88" s="99"/>
      <c r="D88" s="102"/>
      <c r="E88" s="279"/>
      <c r="F88" s="279"/>
      <c r="G88" s="279"/>
      <c r="H88" s="279"/>
      <c r="I88" s="279"/>
      <c r="J88" s="279"/>
      <c r="K88" s="279"/>
      <c r="L88" s="279"/>
      <c r="M88" s="279"/>
      <c r="N88" s="279"/>
      <c r="O88" s="279"/>
      <c r="P88" s="279"/>
      <c r="Q88" s="101">
        <f t="shared" si="1"/>
        <v>0</v>
      </c>
      <c r="R88" s="96"/>
      <c r="S88" s="93"/>
      <c r="T88" s="93"/>
      <c r="U88" s="93"/>
      <c r="V88" s="93"/>
      <c r="W88" s="93"/>
      <c r="X88" s="93"/>
      <c r="Y88" s="93"/>
      <c r="Z88" s="93"/>
      <c r="AA88" s="93"/>
      <c r="AB88" s="93"/>
      <c r="AC88" s="93"/>
      <c r="AD88" s="93"/>
      <c r="AE88" s="93"/>
      <c r="AF88" s="93"/>
      <c r="AG88" s="93"/>
    </row>
    <row r="89" spans="1:33" s="97" customFormat="1" ht="15" x14ac:dyDescent="0.25">
      <c r="A89" s="98">
        <v>72</v>
      </c>
      <c r="B89" s="99"/>
      <c r="C89" s="99"/>
      <c r="D89" s="102"/>
      <c r="E89" s="279"/>
      <c r="F89" s="279"/>
      <c r="G89" s="279"/>
      <c r="H89" s="279"/>
      <c r="I89" s="279"/>
      <c r="J89" s="279"/>
      <c r="K89" s="279"/>
      <c r="L89" s="279"/>
      <c r="M89" s="279"/>
      <c r="N89" s="279"/>
      <c r="O89" s="279"/>
      <c r="P89" s="279"/>
      <c r="Q89" s="101">
        <f t="shared" si="1"/>
        <v>0</v>
      </c>
      <c r="R89" s="96"/>
      <c r="S89" s="93"/>
      <c r="T89" s="93"/>
      <c r="U89" s="93"/>
      <c r="V89" s="93"/>
      <c r="W89" s="93"/>
      <c r="X89" s="93"/>
      <c r="Y89" s="93"/>
      <c r="Z89" s="93"/>
      <c r="AA89" s="93"/>
      <c r="AB89" s="93"/>
      <c r="AC89" s="93"/>
      <c r="AD89" s="93"/>
      <c r="AE89" s="93"/>
      <c r="AF89" s="93"/>
      <c r="AG89" s="93"/>
    </row>
    <row r="90" spans="1:33" s="97" customFormat="1" ht="15" x14ac:dyDescent="0.25">
      <c r="A90" s="98">
        <v>73</v>
      </c>
      <c r="B90" s="99"/>
      <c r="C90" s="99"/>
      <c r="D90" s="102"/>
      <c r="E90" s="279"/>
      <c r="F90" s="279"/>
      <c r="G90" s="279"/>
      <c r="H90" s="279"/>
      <c r="I90" s="279"/>
      <c r="J90" s="279"/>
      <c r="K90" s="279"/>
      <c r="L90" s="279"/>
      <c r="M90" s="279"/>
      <c r="N90" s="279"/>
      <c r="O90" s="279"/>
      <c r="P90" s="279"/>
      <c r="Q90" s="101">
        <f t="shared" si="1"/>
        <v>0</v>
      </c>
      <c r="R90" s="96"/>
      <c r="S90" s="93"/>
      <c r="T90" s="93"/>
      <c r="U90" s="93"/>
      <c r="V90" s="93"/>
      <c r="W90" s="93"/>
      <c r="X90" s="93"/>
      <c r="Y90" s="93"/>
      <c r="Z90" s="93"/>
      <c r="AA90" s="93"/>
      <c r="AB90" s="93"/>
      <c r="AC90" s="93"/>
      <c r="AD90" s="93"/>
      <c r="AE90" s="93"/>
      <c r="AF90" s="93"/>
      <c r="AG90" s="93"/>
    </row>
    <row r="91" spans="1:33" s="97" customFormat="1" ht="15" x14ac:dyDescent="0.25">
      <c r="A91" s="98">
        <v>74</v>
      </c>
      <c r="B91" s="99"/>
      <c r="C91" s="99"/>
      <c r="D91" s="102"/>
      <c r="E91" s="279"/>
      <c r="F91" s="279"/>
      <c r="G91" s="279"/>
      <c r="H91" s="279"/>
      <c r="I91" s="279"/>
      <c r="J91" s="279"/>
      <c r="K91" s="279"/>
      <c r="L91" s="279"/>
      <c r="M91" s="279"/>
      <c r="N91" s="279"/>
      <c r="O91" s="279"/>
      <c r="P91" s="279"/>
      <c r="Q91" s="101">
        <f t="shared" si="1"/>
        <v>0</v>
      </c>
      <c r="R91" s="96"/>
      <c r="S91" s="93"/>
      <c r="T91" s="93"/>
      <c r="U91" s="93"/>
      <c r="V91" s="93"/>
      <c r="W91" s="93"/>
      <c r="X91" s="93"/>
      <c r="Y91" s="93"/>
      <c r="Z91" s="93"/>
      <c r="AA91" s="93"/>
      <c r="AB91" s="93"/>
      <c r="AC91" s="93"/>
      <c r="AD91" s="93"/>
      <c r="AE91" s="93"/>
      <c r="AF91" s="93"/>
      <c r="AG91" s="93"/>
    </row>
    <row r="92" spans="1:33" s="97" customFormat="1" ht="15" x14ac:dyDescent="0.25">
      <c r="A92" s="98">
        <v>75</v>
      </c>
      <c r="B92" s="99"/>
      <c r="C92" s="99"/>
      <c r="D92" s="102"/>
      <c r="E92" s="279"/>
      <c r="F92" s="279"/>
      <c r="G92" s="279"/>
      <c r="H92" s="279"/>
      <c r="I92" s="279"/>
      <c r="J92" s="279"/>
      <c r="K92" s="279"/>
      <c r="L92" s="279"/>
      <c r="M92" s="279"/>
      <c r="N92" s="279"/>
      <c r="O92" s="279"/>
      <c r="P92" s="279"/>
      <c r="Q92" s="101">
        <f t="shared" si="1"/>
        <v>0</v>
      </c>
      <c r="R92" s="96"/>
      <c r="S92" s="93"/>
      <c r="T92" s="93"/>
      <c r="U92" s="93"/>
      <c r="V92" s="93"/>
      <c r="W92" s="93"/>
      <c r="X92" s="93"/>
      <c r="Y92" s="93"/>
      <c r="Z92" s="93"/>
      <c r="AA92" s="93"/>
      <c r="AB92" s="93"/>
      <c r="AC92" s="93"/>
      <c r="AD92" s="93"/>
      <c r="AE92" s="93"/>
      <c r="AF92" s="93"/>
      <c r="AG92" s="93"/>
    </row>
    <row r="93" spans="1:33" s="97" customFormat="1" ht="15" x14ac:dyDescent="0.25">
      <c r="A93" s="98">
        <v>76</v>
      </c>
      <c r="B93" s="99"/>
      <c r="C93" s="99"/>
      <c r="D93" s="102"/>
      <c r="E93" s="279"/>
      <c r="F93" s="279"/>
      <c r="G93" s="279"/>
      <c r="H93" s="279"/>
      <c r="I93" s="279"/>
      <c r="J93" s="279"/>
      <c r="K93" s="279"/>
      <c r="L93" s="279"/>
      <c r="M93" s="279"/>
      <c r="N93" s="279"/>
      <c r="O93" s="279"/>
      <c r="P93" s="279"/>
      <c r="Q93" s="101">
        <f t="shared" si="1"/>
        <v>0</v>
      </c>
      <c r="R93" s="96"/>
      <c r="S93" s="93"/>
      <c r="T93" s="93"/>
      <c r="U93" s="93"/>
      <c r="V93" s="93"/>
      <c r="W93" s="93"/>
      <c r="X93" s="93"/>
      <c r="Y93" s="93"/>
      <c r="Z93" s="93"/>
      <c r="AA93" s="93"/>
      <c r="AB93" s="93"/>
      <c r="AC93" s="93"/>
      <c r="AD93" s="93"/>
      <c r="AE93" s="93"/>
      <c r="AF93" s="93"/>
      <c r="AG93" s="93"/>
    </row>
    <row r="94" spans="1:33" s="97" customFormat="1" ht="15" x14ac:dyDescent="0.25">
      <c r="A94" s="98">
        <v>77</v>
      </c>
      <c r="B94" s="99"/>
      <c r="C94" s="99"/>
      <c r="D94" s="102"/>
      <c r="E94" s="279"/>
      <c r="F94" s="279"/>
      <c r="G94" s="279"/>
      <c r="H94" s="279"/>
      <c r="I94" s="279"/>
      <c r="J94" s="279"/>
      <c r="K94" s="279"/>
      <c r="L94" s="279"/>
      <c r="M94" s="279"/>
      <c r="N94" s="279"/>
      <c r="O94" s="279"/>
      <c r="P94" s="279"/>
      <c r="Q94" s="101">
        <f t="shared" si="1"/>
        <v>0</v>
      </c>
      <c r="R94" s="96"/>
      <c r="S94" s="93"/>
      <c r="T94" s="93"/>
      <c r="U94" s="93"/>
      <c r="V94" s="93"/>
      <c r="W94" s="93"/>
      <c r="X94" s="93"/>
      <c r="Y94" s="93"/>
      <c r="Z94" s="93"/>
      <c r="AA94" s="93"/>
      <c r="AB94" s="93"/>
      <c r="AC94" s="93"/>
      <c r="AD94" s="93"/>
      <c r="AE94" s="93"/>
      <c r="AF94" s="93"/>
      <c r="AG94" s="93"/>
    </row>
    <row r="95" spans="1:33" s="97" customFormat="1" ht="15" x14ac:dyDescent="0.25">
      <c r="A95" s="98">
        <v>78</v>
      </c>
      <c r="B95" s="99"/>
      <c r="C95" s="99"/>
      <c r="D95" s="102"/>
      <c r="E95" s="279"/>
      <c r="F95" s="279"/>
      <c r="G95" s="279"/>
      <c r="H95" s="279"/>
      <c r="I95" s="279"/>
      <c r="J95" s="279"/>
      <c r="K95" s="279"/>
      <c r="L95" s="279"/>
      <c r="M95" s="279"/>
      <c r="N95" s="279"/>
      <c r="O95" s="279"/>
      <c r="P95" s="279"/>
      <c r="Q95" s="101">
        <f t="shared" si="1"/>
        <v>0</v>
      </c>
      <c r="R95" s="96"/>
      <c r="S95" s="93"/>
      <c r="T95" s="93"/>
      <c r="U95" s="93"/>
      <c r="V95" s="93"/>
      <c r="W95" s="93"/>
      <c r="X95" s="93"/>
      <c r="Y95" s="93"/>
      <c r="Z95" s="93"/>
      <c r="AA95" s="93"/>
      <c r="AB95" s="93"/>
      <c r="AC95" s="93"/>
      <c r="AD95" s="93"/>
      <c r="AE95" s="93"/>
      <c r="AF95" s="93"/>
      <c r="AG95" s="93"/>
    </row>
    <row r="96" spans="1:33" s="97" customFormat="1" ht="15" x14ac:dyDescent="0.25">
      <c r="A96" s="98">
        <v>79</v>
      </c>
      <c r="B96" s="99"/>
      <c r="C96" s="99"/>
      <c r="D96" s="102"/>
      <c r="E96" s="279"/>
      <c r="F96" s="279"/>
      <c r="G96" s="279"/>
      <c r="H96" s="279"/>
      <c r="I96" s="279"/>
      <c r="J96" s="279"/>
      <c r="K96" s="279"/>
      <c r="L96" s="279"/>
      <c r="M96" s="279"/>
      <c r="N96" s="279"/>
      <c r="O96" s="279"/>
      <c r="P96" s="279"/>
      <c r="Q96" s="101">
        <f t="shared" si="1"/>
        <v>0</v>
      </c>
      <c r="R96" s="96"/>
      <c r="S96" s="93"/>
      <c r="T96" s="93"/>
      <c r="U96" s="93"/>
      <c r="V96" s="93"/>
      <c r="W96" s="93"/>
      <c r="X96" s="93"/>
      <c r="Y96" s="93"/>
      <c r="Z96" s="93"/>
      <c r="AA96" s="93"/>
      <c r="AB96" s="93"/>
      <c r="AC96" s="93"/>
      <c r="AD96" s="93"/>
      <c r="AE96" s="93"/>
      <c r="AF96" s="93"/>
      <c r="AG96" s="93"/>
    </row>
    <row r="97" spans="1:33" s="97" customFormat="1" ht="15" x14ac:dyDescent="0.25">
      <c r="A97" s="98">
        <v>80</v>
      </c>
      <c r="B97" s="99"/>
      <c r="C97" s="99"/>
      <c r="D97" s="102"/>
      <c r="E97" s="279"/>
      <c r="F97" s="279"/>
      <c r="G97" s="279"/>
      <c r="H97" s="279"/>
      <c r="I97" s="279"/>
      <c r="J97" s="279"/>
      <c r="K97" s="279"/>
      <c r="L97" s="279"/>
      <c r="M97" s="279"/>
      <c r="N97" s="279"/>
      <c r="O97" s="279"/>
      <c r="P97" s="279"/>
      <c r="Q97" s="101">
        <f t="shared" si="1"/>
        <v>0</v>
      </c>
      <c r="R97" s="96"/>
      <c r="S97" s="93"/>
      <c r="T97" s="93"/>
      <c r="U97" s="93"/>
      <c r="V97" s="93"/>
      <c r="W97" s="93"/>
      <c r="X97" s="93"/>
      <c r="Y97" s="93"/>
      <c r="Z97" s="93"/>
      <c r="AA97" s="93"/>
      <c r="AB97" s="93"/>
      <c r="AC97" s="93"/>
      <c r="AD97" s="93"/>
      <c r="AE97" s="93"/>
      <c r="AF97" s="93"/>
      <c r="AG97" s="93"/>
    </row>
    <row r="98" spans="1:33" s="97" customFormat="1" ht="15" x14ac:dyDescent="0.25">
      <c r="A98" s="98">
        <v>81</v>
      </c>
      <c r="B98" s="99"/>
      <c r="C98" s="99"/>
      <c r="D98" s="102"/>
      <c r="E98" s="279"/>
      <c r="F98" s="279"/>
      <c r="G98" s="279"/>
      <c r="H98" s="279"/>
      <c r="I98" s="279"/>
      <c r="J98" s="279"/>
      <c r="K98" s="279"/>
      <c r="L98" s="279"/>
      <c r="M98" s="279"/>
      <c r="N98" s="279"/>
      <c r="O98" s="279"/>
      <c r="P98" s="279"/>
      <c r="Q98" s="101">
        <f t="shared" si="1"/>
        <v>0</v>
      </c>
      <c r="R98" s="96"/>
      <c r="S98" s="93"/>
      <c r="T98" s="93"/>
      <c r="U98" s="93"/>
      <c r="V98" s="93"/>
      <c r="W98" s="93"/>
      <c r="X98" s="93"/>
      <c r="Y98" s="93"/>
      <c r="Z98" s="93"/>
      <c r="AA98" s="93"/>
      <c r="AB98" s="93"/>
      <c r="AC98" s="93"/>
      <c r="AD98" s="93"/>
      <c r="AE98" s="93"/>
      <c r="AF98" s="93"/>
      <c r="AG98" s="93"/>
    </row>
    <row r="99" spans="1:33" s="97" customFormat="1" ht="15" x14ac:dyDescent="0.25">
      <c r="A99" s="98">
        <v>82</v>
      </c>
      <c r="B99" s="99"/>
      <c r="C99" s="99"/>
      <c r="D99" s="102"/>
      <c r="E99" s="279"/>
      <c r="F99" s="279"/>
      <c r="G99" s="279"/>
      <c r="H99" s="279"/>
      <c r="I99" s="279"/>
      <c r="J99" s="279"/>
      <c r="K99" s="279"/>
      <c r="L99" s="279"/>
      <c r="M99" s="279"/>
      <c r="N99" s="279"/>
      <c r="O99" s="279"/>
      <c r="P99" s="279"/>
      <c r="Q99" s="101">
        <f t="shared" si="1"/>
        <v>0</v>
      </c>
      <c r="R99" s="96"/>
      <c r="S99" s="93"/>
      <c r="T99" s="93"/>
      <c r="U99" s="93"/>
      <c r="V99" s="93"/>
      <c r="W99" s="93"/>
      <c r="X99" s="93"/>
      <c r="Y99" s="93"/>
      <c r="Z99" s="93"/>
      <c r="AA99" s="93"/>
      <c r="AB99" s="93"/>
      <c r="AC99" s="93"/>
      <c r="AD99" s="93"/>
      <c r="AE99" s="93"/>
      <c r="AF99" s="93"/>
      <c r="AG99" s="93"/>
    </row>
    <row r="100" spans="1:33" s="97" customFormat="1" ht="15" x14ac:dyDescent="0.25">
      <c r="A100" s="98">
        <v>83</v>
      </c>
      <c r="B100" s="99"/>
      <c r="C100" s="99"/>
      <c r="D100" s="102"/>
      <c r="E100" s="279"/>
      <c r="F100" s="279"/>
      <c r="G100" s="279"/>
      <c r="H100" s="279"/>
      <c r="I100" s="279"/>
      <c r="J100" s="279"/>
      <c r="K100" s="279"/>
      <c r="L100" s="279"/>
      <c r="M100" s="279"/>
      <c r="N100" s="279"/>
      <c r="O100" s="279"/>
      <c r="P100" s="279"/>
      <c r="Q100" s="101">
        <f t="shared" si="1"/>
        <v>0</v>
      </c>
      <c r="R100" s="96"/>
      <c r="S100" s="93"/>
      <c r="T100" s="93"/>
      <c r="U100" s="93"/>
      <c r="V100" s="93"/>
      <c r="W100" s="93"/>
      <c r="X100" s="93"/>
      <c r="Y100" s="93"/>
      <c r="Z100" s="93"/>
      <c r="AA100" s="93"/>
      <c r="AB100" s="93"/>
      <c r="AC100" s="93"/>
      <c r="AD100" s="93"/>
      <c r="AE100" s="93"/>
      <c r="AF100" s="93"/>
      <c r="AG100" s="93"/>
    </row>
    <row r="101" spans="1:33" s="103" customFormat="1" ht="15" x14ac:dyDescent="0.25">
      <c r="C101" s="104" t="s">
        <v>70</v>
      </c>
      <c r="D101" s="280">
        <f>+SUM(D18:D100)</f>
        <v>0</v>
      </c>
      <c r="E101" s="280">
        <f t="shared" ref="E101:P101" si="2">+SUM(E18:E100)</f>
        <v>0</v>
      </c>
      <c r="F101" s="280">
        <f t="shared" si="2"/>
        <v>0</v>
      </c>
      <c r="G101" s="280">
        <f t="shared" si="2"/>
        <v>0</v>
      </c>
      <c r="H101" s="280">
        <f t="shared" si="2"/>
        <v>0</v>
      </c>
      <c r="I101" s="280">
        <f t="shared" si="2"/>
        <v>0</v>
      </c>
      <c r="J101" s="280">
        <f t="shared" si="2"/>
        <v>0</v>
      </c>
      <c r="K101" s="280">
        <f t="shared" si="2"/>
        <v>0</v>
      </c>
      <c r="L101" s="280">
        <f t="shared" si="2"/>
        <v>0</v>
      </c>
      <c r="M101" s="280">
        <f t="shared" si="2"/>
        <v>0</v>
      </c>
      <c r="N101" s="280">
        <f t="shared" si="2"/>
        <v>0</v>
      </c>
      <c r="O101" s="280">
        <f t="shared" si="2"/>
        <v>0</v>
      </c>
      <c r="P101" s="280">
        <f t="shared" si="2"/>
        <v>0</v>
      </c>
      <c r="Q101" s="105">
        <f>+SUM(Q18:Q100)</f>
        <v>0</v>
      </c>
      <c r="R101" s="106"/>
    </row>
    <row r="102" spans="1:33" s="93" customFormat="1" ht="15" x14ac:dyDescent="0.25">
      <c r="Q102" s="107"/>
      <c r="R102" s="96"/>
    </row>
    <row r="103" spans="1:33" s="93" customFormat="1" ht="15" x14ac:dyDescent="0.25">
      <c r="Q103" s="107"/>
      <c r="R103" s="96"/>
    </row>
    <row r="104" spans="1:33" s="93" customFormat="1" ht="15" x14ac:dyDescent="0.25">
      <c r="Q104" s="107"/>
      <c r="R104" s="96"/>
    </row>
    <row r="105" spans="1:33" s="93" customFormat="1" ht="15.75" thickBot="1" x14ac:dyDescent="0.3">
      <c r="E105" s="400"/>
      <c r="F105" s="400"/>
      <c r="G105" s="400"/>
      <c r="H105" s="400"/>
      <c r="I105" s="400"/>
      <c r="J105" s="400"/>
      <c r="K105" s="400"/>
      <c r="L105" s="400"/>
      <c r="M105" s="400"/>
      <c r="N105" s="400"/>
      <c r="O105" s="400"/>
      <c r="P105" s="400"/>
      <c r="Q105" s="107"/>
      <c r="R105" s="96"/>
    </row>
    <row r="106" spans="1:33" s="93" customFormat="1" ht="15" x14ac:dyDescent="0.25">
      <c r="B106" s="401"/>
      <c r="C106" s="404" t="s">
        <v>45</v>
      </c>
      <c r="D106" s="405"/>
      <c r="E106" s="405"/>
      <c r="F106" s="77" t="s">
        <v>89</v>
      </c>
      <c r="G106" s="77" t="s">
        <v>90</v>
      </c>
      <c r="H106" s="77" t="s">
        <v>91</v>
      </c>
      <c r="I106" s="77" t="s">
        <v>92</v>
      </c>
      <c r="J106" s="77" t="s">
        <v>93</v>
      </c>
      <c r="K106" s="77" t="s">
        <v>94</v>
      </c>
      <c r="L106" s="78" t="s">
        <v>95</v>
      </c>
      <c r="M106" s="78" t="s">
        <v>96</v>
      </c>
      <c r="N106" s="78" t="s">
        <v>97</v>
      </c>
      <c r="O106" s="78" t="s">
        <v>98</v>
      </c>
      <c r="P106" s="78" t="s">
        <v>99</v>
      </c>
      <c r="Q106" s="78" t="s">
        <v>100</v>
      </c>
      <c r="R106" s="79" t="s">
        <v>70</v>
      </c>
    </row>
    <row r="107" spans="1:33" s="93" customFormat="1" ht="15" x14ac:dyDescent="0.25">
      <c r="B107" s="402"/>
      <c r="C107" s="405" t="s">
        <v>101</v>
      </c>
      <c r="D107" s="405"/>
      <c r="E107" s="405"/>
      <c r="F107" s="281">
        <f>SUMIF($C$18:$C$61,"ADMINISTRATIVO",E18:E61)</f>
        <v>0</v>
      </c>
      <c r="G107" s="281">
        <f t="shared" ref="G107:Q107" si="3">SUMIF($C$18:$C$61,"ADMINISTRATIVO",F18:F61)</f>
        <v>0</v>
      </c>
      <c r="H107" s="281">
        <f t="shared" si="3"/>
        <v>0</v>
      </c>
      <c r="I107" s="281">
        <f t="shared" si="3"/>
        <v>0</v>
      </c>
      <c r="J107" s="281">
        <f t="shared" si="3"/>
        <v>0</v>
      </c>
      <c r="K107" s="281">
        <f t="shared" si="3"/>
        <v>0</v>
      </c>
      <c r="L107" s="281">
        <f t="shared" si="3"/>
        <v>0</v>
      </c>
      <c r="M107" s="281">
        <f t="shared" si="3"/>
        <v>0</v>
      </c>
      <c r="N107" s="281">
        <f t="shared" si="3"/>
        <v>0</v>
      </c>
      <c r="O107" s="281">
        <f t="shared" si="3"/>
        <v>0</v>
      </c>
      <c r="P107" s="281">
        <f t="shared" si="3"/>
        <v>0</v>
      </c>
      <c r="Q107" s="281">
        <f t="shared" si="3"/>
        <v>0</v>
      </c>
      <c r="R107" s="108">
        <f>SUM(F107:Q107)</f>
        <v>0</v>
      </c>
    </row>
    <row r="108" spans="1:33" s="93" customFormat="1" ht="15" x14ac:dyDescent="0.25">
      <c r="B108" s="402"/>
      <c r="C108" s="408" t="s">
        <v>331</v>
      </c>
      <c r="D108" s="409"/>
      <c r="E108" s="404"/>
      <c r="F108" s="281">
        <f>SUMIF($C$18:$C$61,"TÉCNICO",E18:E61)</f>
        <v>0</v>
      </c>
      <c r="G108" s="281">
        <f t="shared" ref="G108:Q108" si="4">SUMIF($C$18:$C$61,"TÉCNICO",F18:F61)</f>
        <v>0</v>
      </c>
      <c r="H108" s="281">
        <f t="shared" si="4"/>
        <v>0</v>
      </c>
      <c r="I108" s="281">
        <f t="shared" si="4"/>
        <v>0</v>
      </c>
      <c r="J108" s="281">
        <f t="shared" si="4"/>
        <v>0</v>
      </c>
      <c r="K108" s="281">
        <f t="shared" si="4"/>
        <v>0</v>
      </c>
      <c r="L108" s="281">
        <f t="shared" si="4"/>
        <v>0</v>
      </c>
      <c r="M108" s="281">
        <f t="shared" si="4"/>
        <v>0</v>
      </c>
      <c r="N108" s="281">
        <f t="shared" si="4"/>
        <v>0</v>
      </c>
      <c r="O108" s="281">
        <f t="shared" si="4"/>
        <v>0</v>
      </c>
      <c r="P108" s="281">
        <f t="shared" si="4"/>
        <v>0</v>
      </c>
      <c r="Q108" s="281">
        <f t="shared" si="4"/>
        <v>0</v>
      </c>
      <c r="R108" s="108">
        <f>SUM(F108:Q108)</f>
        <v>0</v>
      </c>
    </row>
    <row r="109" spans="1:33" s="93" customFormat="1" ht="15" x14ac:dyDescent="0.25">
      <c r="B109" s="402"/>
      <c r="C109" s="405" t="s">
        <v>77</v>
      </c>
      <c r="D109" s="405"/>
      <c r="E109" s="405"/>
      <c r="F109" s="281">
        <f>SUMIF($C$18:$C$61,"MANTENIMIENTO",E18:E61)</f>
        <v>0</v>
      </c>
      <c r="G109" s="281">
        <f t="shared" ref="G109:Q109" si="5">SUMIF($C$18:$C$61,"MANTENIMIENTO",F18:F61)</f>
        <v>0</v>
      </c>
      <c r="H109" s="281">
        <f t="shared" si="5"/>
        <v>0</v>
      </c>
      <c r="I109" s="281">
        <f t="shared" si="5"/>
        <v>0</v>
      </c>
      <c r="J109" s="281">
        <f t="shared" si="5"/>
        <v>0</v>
      </c>
      <c r="K109" s="281">
        <f t="shared" si="5"/>
        <v>0</v>
      </c>
      <c r="L109" s="281">
        <f t="shared" si="5"/>
        <v>0</v>
      </c>
      <c r="M109" s="281">
        <f t="shared" si="5"/>
        <v>0</v>
      </c>
      <c r="N109" s="281">
        <f t="shared" si="5"/>
        <v>0</v>
      </c>
      <c r="O109" s="281">
        <f t="shared" si="5"/>
        <v>0</v>
      </c>
      <c r="P109" s="281">
        <f t="shared" si="5"/>
        <v>0</v>
      </c>
      <c r="Q109" s="281">
        <f t="shared" si="5"/>
        <v>0</v>
      </c>
      <c r="R109" s="108">
        <f>SUM(F109:Q109)</f>
        <v>0</v>
      </c>
    </row>
    <row r="110" spans="1:33" s="93" customFormat="1" ht="15.75" thickBot="1" x14ac:dyDescent="0.3">
      <c r="B110" s="403"/>
      <c r="C110" s="406" t="s">
        <v>70</v>
      </c>
      <c r="D110" s="407"/>
      <c r="E110" s="407"/>
      <c r="F110" s="274">
        <f t="shared" ref="F110:R110" si="6">SUM(F107:F109)</f>
        <v>0</v>
      </c>
      <c r="G110" s="274">
        <f t="shared" si="6"/>
        <v>0</v>
      </c>
      <c r="H110" s="274">
        <f t="shared" si="6"/>
        <v>0</v>
      </c>
      <c r="I110" s="274">
        <f t="shared" si="6"/>
        <v>0</v>
      </c>
      <c r="J110" s="274">
        <f t="shared" si="6"/>
        <v>0</v>
      </c>
      <c r="K110" s="274">
        <f t="shared" si="6"/>
        <v>0</v>
      </c>
      <c r="L110" s="274">
        <f t="shared" si="6"/>
        <v>0</v>
      </c>
      <c r="M110" s="274">
        <f t="shared" si="6"/>
        <v>0</v>
      </c>
      <c r="N110" s="274">
        <f t="shared" si="6"/>
        <v>0</v>
      </c>
      <c r="O110" s="274">
        <f t="shared" si="6"/>
        <v>0</v>
      </c>
      <c r="P110" s="274">
        <f t="shared" si="6"/>
        <v>0</v>
      </c>
      <c r="Q110" s="274">
        <f t="shared" si="6"/>
        <v>0</v>
      </c>
      <c r="R110" s="81">
        <f t="shared" si="6"/>
        <v>0</v>
      </c>
    </row>
    <row r="111" spans="1:33" s="93" customFormat="1" ht="15" x14ac:dyDescent="0.25">
      <c r="Q111" s="107"/>
      <c r="R111" s="96"/>
    </row>
    <row r="112" spans="1:33" s="93" customFormat="1" ht="15" x14ac:dyDescent="0.25">
      <c r="Q112" s="107"/>
      <c r="R112" s="96"/>
    </row>
    <row r="113" spans="17:33" s="93" customFormat="1" ht="15" x14ac:dyDescent="0.25">
      <c r="Q113" s="107"/>
      <c r="R113" s="96"/>
    </row>
    <row r="114" spans="17:33" s="93" customFormat="1" ht="15" x14ac:dyDescent="0.25">
      <c r="Q114" s="107"/>
      <c r="R114" s="96"/>
    </row>
    <row r="115" spans="17:33" s="93" customFormat="1" ht="15" x14ac:dyDescent="0.25">
      <c r="Q115" s="107"/>
      <c r="R115" s="96"/>
    </row>
    <row r="116" spans="17:33" s="93" customFormat="1" ht="15" x14ac:dyDescent="0.25">
      <c r="Q116" s="107"/>
      <c r="R116" s="96"/>
    </row>
    <row r="117" spans="17:33" s="93" customFormat="1" ht="15" x14ac:dyDescent="0.25">
      <c r="Q117" s="107"/>
      <c r="R117" s="96"/>
    </row>
    <row r="118" spans="17:33" s="93" customFormat="1" ht="15" x14ac:dyDescent="0.25">
      <c r="Q118" s="107"/>
      <c r="R118" s="96"/>
    </row>
    <row r="119" spans="17:33" s="93" customFormat="1" ht="15" x14ac:dyDescent="0.25">
      <c r="Q119" s="107"/>
      <c r="R119" s="96"/>
    </row>
    <row r="120" spans="17:33" s="93" customFormat="1" ht="15" x14ac:dyDescent="0.25">
      <c r="Q120" s="107"/>
      <c r="R120" s="96"/>
    </row>
    <row r="121" spans="17:33" s="93" customFormat="1" ht="15" x14ac:dyDescent="0.25">
      <c r="Q121" s="107"/>
      <c r="R121" s="96"/>
    </row>
    <row r="122" spans="17:33" s="93" customFormat="1" ht="15" x14ac:dyDescent="0.25">
      <c r="Q122" s="107"/>
      <c r="R122" s="96"/>
    </row>
    <row r="123" spans="17:33" s="93" customFormat="1" ht="15" x14ac:dyDescent="0.25">
      <c r="Q123" s="107"/>
      <c r="R123" s="96"/>
    </row>
    <row r="124" spans="17:33" s="97" customFormat="1" ht="15" x14ac:dyDescent="0.25">
      <c r="Q124" s="109"/>
      <c r="R124" s="110"/>
      <c r="X124" s="93"/>
      <c r="Y124" s="93"/>
      <c r="Z124" s="93"/>
      <c r="AA124" s="93"/>
      <c r="AB124" s="93"/>
      <c r="AC124" s="93"/>
      <c r="AD124" s="93"/>
      <c r="AE124" s="93"/>
      <c r="AF124" s="93"/>
      <c r="AG124" s="93"/>
    </row>
    <row r="125" spans="17:33" s="97" customFormat="1" ht="15" x14ac:dyDescent="0.25">
      <c r="Q125" s="109"/>
      <c r="R125" s="110"/>
      <c r="X125" s="93"/>
      <c r="Y125" s="93"/>
      <c r="Z125" s="93"/>
      <c r="AA125" s="93"/>
      <c r="AB125" s="93"/>
      <c r="AC125" s="93"/>
      <c r="AD125" s="93"/>
      <c r="AE125" s="93"/>
      <c r="AF125" s="93"/>
      <c r="AG125" s="93"/>
    </row>
    <row r="126" spans="17:33" s="97" customFormat="1" ht="15" x14ac:dyDescent="0.25">
      <c r="Q126" s="109"/>
      <c r="R126" s="110"/>
      <c r="X126" s="93"/>
      <c r="Y126" s="93"/>
      <c r="Z126" s="93"/>
      <c r="AA126" s="93"/>
      <c r="AB126" s="93"/>
      <c r="AC126" s="93"/>
      <c r="AD126" s="93"/>
      <c r="AE126" s="93"/>
      <c r="AF126" s="93"/>
      <c r="AG126" s="93"/>
    </row>
    <row r="127" spans="17:33" s="97" customFormat="1" ht="15" x14ac:dyDescent="0.25">
      <c r="Q127" s="109"/>
      <c r="R127" s="110"/>
      <c r="X127" s="93"/>
      <c r="Y127" s="93"/>
      <c r="Z127" s="93"/>
      <c r="AA127" s="93"/>
      <c r="AB127" s="93"/>
      <c r="AC127" s="93"/>
      <c r="AD127" s="93"/>
      <c r="AE127" s="93"/>
      <c r="AF127" s="93"/>
      <c r="AG127" s="93"/>
    </row>
    <row r="128" spans="17:33" s="97" customFormat="1" ht="15" x14ac:dyDescent="0.25">
      <c r="Q128" s="109"/>
      <c r="R128" s="110"/>
      <c r="X128" s="93"/>
      <c r="Y128" s="93"/>
      <c r="Z128" s="93"/>
      <c r="AA128" s="93"/>
      <c r="AB128" s="93"/>
      <c r="AC128" s="93"/>
      <c r="AD128" s="93"/>
      <c r="AE128" s="93"/>
      <c r="AF128" s="93"/>
      <c r="AG128" s="93"/>
    </row>
    <row r="129" spans="17:33" s="97" customFormat="1" ht="15" x14ac:dyDescent="0.25">
      <c r="Q129" s="109"/>
      <c r="R129" s="110"/>
      <c r="X129" s="93"/>
      <c r="Y129" s="93"/>
      <c r="Z129" s="93"/>
      <c r="AA129" s="93"/>
      <c r="AB129" s="93"/>
      <c r="AC129" s="93"/>
      <c r="AD129" s="93"/>
      <c r="AE129" s="93"/>
      <c r="AF129" s="93"/>
      <c r="AG129" s="93"/>
    </row>
    <row r="130" spans="17:33" s="97" customFormat="1" ht="15" x14ac:dyDescent="0.25">
      <c r="Q130" s="109"/>
      <c r="R130" s="110"/>
      <c r="X130" s="93"/>
      <c r="Y130" s="93"/>
      <c r="Z130" s="93"/>
      <c r="AA130" s="93"/>
      <c r="AB130" s="93"/>
      <c r="AC130" s="93"/>
      <c r="AD130" s="93"/>
      <c r="AE130" s="93"/>
      <c r="AF130" s="93"/>
      <c r="AG130" s="93"/>
    </row>
    <row r="131" spans="17:33" s="97" customFormat="1" ht="15" x14ac:dyDescent="0.25">
      <c r="Q131" s="109"/>
      <c r="R131" s="110"/>
      <c r="X131" s="93"/>
      <c r="Y131" s="93"/>
      <c r="Z131" s="93"/>
      <c r="AA131" s="93"/>
      <c r="AB131" s="93"/>
      <c r="AC131" s="93"/>
      <c r="AD131" s="93"/>
      <c r="AE131" s="93"/>
      <c r="AF131" s="93"/>
      <c r="AG131" s="93"/>
    </row>
    <row r="132" spans="17:33" s="97" customFormat="1" ht="15" x14ac:dyDescent="0.25">
      <c r="Q132" s="109"/>
      <c r="R132" s="110"/>
      <c r="X132" s="93"/>
      <c r="Y132" s="93"/>
      <c r="Z132" s="93"/>
      <c r="AA132" s="93"/>
      <c r="AB132" s="93"/>
      <c r="AC132" s="93"/>
      <c r="AD132" s="93"/>
      <c r="AE132" s="93"/>
      <c r="AF132" s="93"/>
      <c r="AG132" s="93"/>
    </row>
    <row r="133" spans="17:33" s="97" customFormat="1" ht="15" x14ac:dyDescent="0.25">
      <c r="Q133" s="109"/>
      <c r="R133" s="110"/>
      <c r="X133" s="93"/>
      <c r="Y133" s="93"/>
      <c r="Z133" s="93"/>
      <c r="AA133" s="93"/>
      <c r="AB133" s="93"/>
      <c r="AC133" s="93"/>
      <c r="AD133" s="93"/>
      <c r="AE133" s="93"/>
      <c r="AF133" s="93"/>
      <c r="AG133" s="93"/>
    </row>
    <row r="134" spans="17:33" s="97" customFormat="1" ht="15" x14ac:dyDescent="0.25">
      <c r="Q134" s="109"/>
      <c r="R134" s="110"/>
      <c r="X134" s="93"/>
      <c r="Y134" s="93"/>
      <c r="Z134" s="93"/>
      <c r="AA134" s="93"/>
      <c r="AB134" s="93"/>
      <c r="AC134" s="93"/>
      <c r="AD134" s="93"/>
      <c r="AE134" s="93"/>
      <c r="AF134" s="93"/>
      <c r="AG134" s="93"/>
    </row>
    <row r="135" spans="17:33" s="97" customFormat="1" ht="15" x14ac:dyDescent="0.25">
      <c r="Q135" s="109"/>
      <c r="R135" s="110"/>
      <c r="X135" s="93"/>
      <c r="Y135" s="93"/>
      <c r="Z135" s="93"/>
      <c r="AA135" s="93"/>
      <c r="AB135" s="93"/>
      <c r="AC135" s="93"/>
      <c r="AD135" s="93"/>
      <c r="AE135" s="93"/>
      <c r="AF135" s="93"/>
      <c r="AG135" s="93"/>
    </row>
    <row r="136" spans="17:33" s="97" customFormat="1" ht="15" x14ac:dyDescent="0.25">
      <c r="Q136" s="109"/>
      <c r="R136" s="110"/>
      <c r="X136" s="93"/>
      <c r="Y136" s="93"/>
      <c r="Z136" s="93"/>
      <c r="AA136" s="93"/>
      <c r="AB136" s="93"/>
      <c r="AC136" s="93"/>
      <c r="AD136" s="93"/>
      <c r="AE136" s="93"/>
      <c r="AF136" s="93"/>
      <c r="AG136" s="93"/>
    </row>
    <row r="137" spans="17:33" s="97" customFormat="1" ht="15" x14ac:dyDescent="0.25">
      <c r="Q137" s="109"/>
      <c r="R137" s="110"/>
      <c r="X137" s="93"/>
      <c r="Y137" s="93"/>
      <c r="Z137" s="93"/>
      <c r="AA137" s="93"/>
      <c r="AB137" s="93"/>
      <c r="AC137" s="93"/>
      <c r="AD137" s="93"/>
      <c r="AE137" s="93"/>
      <c r="AF137" s="93"/>
      <c r="AG137" s="93"/>
    </row>
    <row r="138" spans="17:33" s="97" customFormat="1" ht="15" x14ac:dyDescent="0.25">
      <c r="Q138" s="109"/>
      <c r="R138" s="110"/>
      <c r="X138" s="93"/>
      <c r="Y138" s="93"/>
      <c r="Z138" s="93"/>
      <c r="AA138" s="93"/>
      <c r="AB138" s="93"/>
      <c r="AC138" s="93"/>
      <c r="AD138" s="93"/>
      <c r="AE138" s="93"/>
      <c r="AF138" s="93"/>
      <c r="AG138" s="93"/>
    </row>
    <row r="139" spans="17:33" s="97" customFormat="1" ht="15" x14ac:dyDescent="0.25">
      <c r="Q139" s="109"/>
      <c r="R139" s="110"/>
      <c r="X139" s="93"/>
      <c r="Y139" s="93"/>
      <c r="Z139" s="93"/>
      <c r="AA139" s="93"/>
      <c r="AB139" s="93"/>
      <c r="AC139" s="93"/>
      <c r="AD139" s="93"/>
      <c r="AE139" s="93"/>
      <c r="AF139" s="93"/>
      <c r="AG139" s="93"/>
    </row>
    <row r="140" spans="17:33" s="97" customFormat="1" ht="15" x14ac:dyDescent="0.25">
      <c r="Q140" s="109"/>
      <c r="R140" s="110"/>
      <c r="X140" s="93"/>
      <c r="Y140" s="93"/>
      <c r="Z140" s="93"/>
      <c r="AA140" s="93"/>
      <c r="AB140" s="93"/>
      <c r="AC140" s="93"/>
      <c r="AD140" s="93"/>
      <c r="AE140" s="93"/>
      <c r="AF140" s="93"/>
      <c r="AG140" s="93"/>
    </row>
    <row r="141" spans="17:33" s="97" customFormat="1" ht="15" x14ac:dyDescent="0.25">
      <c r="Q141" s="109"/>
      <c r="R141" s="110"/>
      <c r="X141" s="93"/>
      <c r="Y141" s="93"/>
      <c r="Z141" s="93"/>
      <c r="AA141" s="93"/>
      <c r="AB141" s="93"/>
      <c r="AC141" s="93"/>
      <c r="AD141" s="93"/>
      <c r="AE141" s="93"/>
      <c r="AF141" s="93"/>
      <c r="AG141" s="93"/>
    </row>
    <row r="142" spans="17:33" s="97" customFormat="1" ht="15" x14ac:dyDescent="0.25">
      <c r="Q142" s="109"/>
      <c r="R142" s="110"/>
      <c r="X142" s="93"/>
      <c r="Y142" s="93"/>
      <c r="Z142" s="93"/>
      <c r="AA142" s="93"/>
      <c r="AB142" s="93"/>
      <c r="AC142" s="93"/>
      <c r="AD142" s="93"/>
      <c r="AE142" s="93"/>
      <c r="AF142" s="93"/>
      <c r="AG142" s="93"/>
    </row>
    <row r="143" spans="17:33" s="97" customFormat="1" ht="15" x14ac:dyDescent="0.25">
      <c r="Q143" s="109"/>
      <c r="R143" s="110"/>
      <c r="X143" s="93"/>
      <c r="Y143" s="93"/>
      <c r="Z143" s="93"/>
      <c r="AA143" s="93"/>
      <c r="AB143" s="93"/>
      <c r="AC143" s="93"/>
      <c r="AD143" s="93"/>
      <c r="AE143" s="93"/>
      <c r="AF143" s="93"/>
      <c r="AG143" s="93"/>
    </row>
    <row r="144" spans="17:33" s="97" customFormat="1" ht="15" x14ac:dyDescent="0.25">
      <c r="Q144" s="109"/>
      <c r="R144" s="110"/>
      <c r="X144" s="93"/>
      <c r="Y144" s="93"/>
      <c r="Z144" s="93"/>
      <c r="AA144" s="93"/>
      <c r="AB144" s="93"/>
      <c r="AC144" s="93"/>
      <c r="AD144" s="93"/>
      <c r="AE144" s="93"/>
      <c r="AF144" s="93"/>
      <c r="AG144" s="93"/>
    </row>
    <row r="145" spans="17:33" s="97" customFormat="1" ht="15" x14ac:dyDescent="0.25">
      <c r="Q145" s="109"/>
      <c r="R145" s="110"/>
      <c r="X145" s="93"/>
      <c r="Y145" s="93"/>
      <c r="Z145" s="93"/>
      <c r="AA145" s="93"/>
      <c r="AB145" s="93"/>
      <c r="AC145" s="93"/>
      <c r="AD145" s="93"/>
      <c r="AE145" s="93"/>
      <c r="AF145" s="93"/>
      <c r="AG145" s="93"/>
    </row>
    <row r="146" spans="17:33" s="97" customFormat="1" ht="15" x14ac:dyDescent="0.25">
      <c r="Q146" s="109"/>
      <c r="R146" s="110"/>
      <c r="X146" s="93"/>
      <c r="Y146" s="93"/>
      <c r="Z146" s="93"/>
      <c r="AA146" s="93"/>
      <c r="AB146" s="93"/>
      <c r="AC146" s="93"/>
      <c r="AD146" s="93"/>
      <c r="AE146" s="93"/>
      <c r="AF146" s="93"/>
      <c r="AG146" s="93"/>
    </row>
    <row r="147" spans="17:33" s="97" customFormat="1" ht="15" x14ac:dyDescent="0.25">
      <c r="Q147" s="109"/>
      <c r="R147" s="110"/>
      <c r="X147" s="93"/>
      <c r="Y147" s="93"/>
      <c r="Z147" s="93"/>
      <c r="AA147" s="93"/>
      <c r="AB147" s="93"/>
      <c r="AC147" s="93"/>
      <c r="AD147" s="93"/>
      <c r="AE147" s="93"/>
      <c r="AF147" s="93"/>
      <c r="AG147" s="93"/>
    </row>
    <row r="148" spans="17:33" s="97" customFormat="1" ht="15" x14ac:dyDescent="0.25">
      <c r="Q148" s="109"/>
      <c r="R148" s="110"/>
      <c r="X148" s="93"/>
      <c r="Y148" s="93"/>
      <c r="Z148" s="93"/>
      <c r="AA148" s="93"/>
      <c r="AB148" s="93"/>
      <c r="AC148" s="93"/>
      <c r="AD148" s="93"/>
      <c r="AE148" s="93"/>
      <c r="AF148" s="93"/>
      <c r="AG148" s="93"/>
    </row>
    <row r="149" spans="17:33" s="97" customFormat="1" ht="15" x14ac:dyDescent="0.25">
      <c r="Q149" s="109"/>
      <c r="R149" s="110"/>
      <c r="X149" s="93"/>
      <c r="Y149" s="93"/>
      <c r="Z149" s="93"/>
      <c r="AA149" s="93"/>
      <c r="AB149" s="93"/>
      <c r="AC149" s="93"/>
      <c r="AD149" s="93"/>
      <c r="AE149" s="93"/>
      <c r="AF149" s="93"/>
      <c r="AG149" s="93"/>
    </row>
    <row r="150" spans="17:33" s="97" customFormat="1" ht="15" x14ac:dyDescent="0.25">
      <c r="Q150" s="109"/>
      <c r="R150" s="110"/>
      <c r="X150" s="93"/>
      <c r="Y150" s="93"/>
      <c r="Z150" s="93"/>
      <c r="AA150" s="93"/>
      <c r="AB150" s="93"/>
      <c r="AC150" s="93"/>
      <c r="AD150" s="93"/>
      <c r="AE150" s="93"/>
      <c r="AF150" s="93"/>
      <c r="AG150" s="93"/>
    </row>
    <row r="151" spans="17:33" s="97" customFormat="1" ht="15" x14ac:dyDescent="0.25">
      <c r="Q151" s="109"/>
      <c r="R151" s="110"/>
      <c r="X151" s="93"/>
      <c r="Y151" s="93"/>
      <c r="Z151" s="93"/>
      <c r="AA151" s="93"/>
      <c r="AB151" s="93"/>
      <c r="AC151" s="93"/>
      <c r="AD151" s="93"/>
      <c r="AE151" s="93"/>
      <c r="AF151" s="93"/>
      <c r="AG151" s="93"/>
    </row>
    <row r="152" spans="17:33" s="97" customFormat="1" ht="15" x14ac:dyDescent="0.25">
      <c r="Q152" s="109"/>
      <c r="R152" s="110"/>
      <c r="X152" s="93"/>
      <c r="Y152" s="93"/>
      <c r="Z152" s="93"/>
      <c r="AA152" s="93"/>
      <c r="AB152" s="93"/>
      <c r="AC152" s="93"/>
      <c r="AD152" s="93"/>
      <c r="AE152" s="93"/>
      <c r="AF152" s="93"/>
      <c r="AG152" s="93"/>
    </row>
    <row r="153" spans="17:33" ht="15" x14ac:dyDescent="0.25">
      <c r="Q153"/>
      <c r="R153"/>
      <c r="X153" s="60"/>
      <c r="Y153" s="60"/>
      <c r="Z153" s="60"/>
      <c r="AA153" s="60"/>
      <c r="AB153" s="60"/>
      <c r="AC153" s="60"/>
      <c r="AD153" s="60"/>
      <c r="AE153" s="60"/>
      <c r="AF153" s="60"/>
      <c r="AG153" s="60"/>
    </row>
    <row r="154" spans="17:33" ht="15" x14ac:dyDescent="0.25">
      <c r="Q154"/>
      <c r="R154"/>
      <c r="X154" s="60"/>
      <c r="Y154" s="60"/>
      <c r="Z154" s="60"/>
      <c r="AA154" s="60"/>
      <c r="AB154" s="60"/>
      <c r="AC154" s="60"/>
      <c r="AD154" s="60"/>
      <c r="AE154" s="60"/>
      <c r="AF154" s="60"/>
      <c r="AG154" s="60"/>
    </row>
    <row r="155" spans="17:33" ht="15" x14ac:dyDescent="0.25">
      <c r="Q155"/>
      <c r="R155"/>
      <c r="X155" s="60"/>
      <c r="Y155" s="60"/>
      <c r="Z155" s="60"/>
      <c r="AA155" s="60"/>
      <c r="AB155" s="60"/>
      <c r="AC155" s="60"/>
      <c r="AD155" s="60"/>
      <c r="AE155" s="60"/>
      <c r="AF155" s="60"/>
      <c r="AG155" s="60"/>
    </row>
    <row r="156" spans="17:33" ht="15" x14ac:dyDescent="0.25">
      <c r="Q156"/>
      <c r="R156"/>
      <c r="X156" s="60"/>
      <c r="Y156" s="60"/>
      <c r="Z156" s="60"/>
      <c r="AA156" s="60"/>
      <c r="AB156" s="60"/>
      <c r="AC156" s="60"/>
      <c r="AD156" s="60"/>
      <c r="AE156" s="60"/>
      <c r="AF156" s="60"/>
      <c r="AG156" s="60"/>
    </row>
    <row r="157" spans="17:33" ht="15" x14ac:dyDescent="0.25">
      <c r="Q157"/>
      <c r="R157"/>
      <c r="X157" s="60"/>
      <c r="Y157" s="60"/>
      <c r="Z157" s="60"/>
      <c r="AA157" s="60"/>
      <c r="AB157" s="60"/>
      <c r="AC157" s="60"/>
      <c r="AD157" s="60"/>
      <c r="AE157" s="60"/>
      <c r="AF157" s="60"/>
      <c r="AG157" s="60"/>
    </row>
    <row r="158" spans="17:33" ht="15" x14ac:dyDescent="0.25">
      <c r="Q158"/>
      <c r="R158"/>
      <c r="X158" s="60"/>
      <c r="Y158" s="60"/>
      <c r="Z158" s="60"/>
      <c r="AA158" s="60"/>
      <c r="AB158" s="60"/>
      <c r="AC158" s="60"/>
      <c r="AD158" s="60"/>
      <c r="AE158" s="60"/>
      <c r="AF158" s="60"/>
      <c r="AG158" s="60"/>
    </row>
    <row r="159" spans="17:33" ht="15" x14ac:dyDescent="0.25">
      <c r="Q159"/>
      <c r="R159"/>
      <c r="X159" s="60"/>
      <c r="Y159" s="60"/>
      <c r="Z159" s="60"/>
      <c r="AA159" s="60"/>
      <c r="AB159" s="60"/>
      <c r="AC159" s="60"/>
      <c r="AD159" s="60"/>
      <c r="AE159" s="60"/>
      <c r="AF159" s="60"/>
      <c r="AG159" s="60"/>
    </row>
    <row r="160" spans="17:33" ht="15" x14ac:dyDescent="0.25">
      <c r="Q160"/>
      <c r="R160"/>
      <c r="X160" s="60"/>
      <c r="Y160" s="60"/>
      <c r="Z160" s="60"/>
      <c r="AA160" s="60"/>
      <c r="AB160" s="60"/>
      <c r="AC160" s="60"/>
      <c r="AD160" s="60"/>
      <c r="AE160" s="60"/>
      <c r="AF160" s="60"/>
      <c r="AG160" s="60"/>
    </row>
    <row r="161" spans="17:33" ht="15" x14ac:dyDescent="0.25">
      <c r="Q161"/>
      <c r="R161"/>
      <c r="X161" s="60"/>
      <c r="Y161" s="60"/>
      <c r="Z161" s="60"/>
      <c r="AA161" s="60"/>
      <c r="AB161" s="60"/>
      <c r="AC161" s="60"/>
      <c r="AD161" s="60"/>
      <c r="AE161" s="60"/>
      <c r="AF161" s="60"/>
      <c r="AG161" s="60"/>
    </row>
    <row r="162" spans="17:33" ht="15" x14ac:dyDescent="0.25">
      <c r="Q162"/>
      <c r="R162"/>
      <c r="X162" s="60"/>
      <c r="Y162" s="60"/>
      <c r="Z162" s="60"/>
      <c r="AA162" s="60"/>
      <c r="AB162" s="60"/>
      <c r="AC162" s="60"/>
      <c r="AD162" s="60"/>
      <c r="AE162" s="60"/>
      <c r="AF162" s="60"/>
      <c r="AG162" s="60"/>
    </row>
    <row r="163" spans="17:33" ht="15" x14ac:dyDescent="0.25">
      <c r="Q163"/>
      <c r="R163"/>
      <c r="X163" s="60"/>
      <c r="Y163" s="60"/>
      <c r="Z163" s="60"/>
      <c r="AA163" s="60"/>
      <c r="AB163" s="60"/>
      <c r="AC163" s="60"/>
      <c r="AD163" s="60"/>
      <c r="AE163" s="60"/>
      <c r="AF163" s="60"/>
      <c r="AG163" s="60"/>
    </row>
    <row r="164" spans="17:33" ht="15" x14ac:dyDescent="0.25">
      <c r="Q164"/>
      <c r="R164"/>
      <c r="X164" s="60"/>
      <c r="Y164" s="60"/>
      <c r="Z164" s="60"/>
      <c r="AA164" s="60"/>
      <c r="AB164" s="60"/>
      <c r="AC164" s="60"/>
      <c r="AD164" s="60"/>
      <c r="AE164" s="60"/>
      <c r="AF164" s="60"/>
      <c r="AG164" s="60"/>
    </row>
    <row r="165" spans="17:33" ht="15" x14ac:dyDescent="0.25">
      <c r="Q165"/>
      <c r="R165"/>
      <c r="X165" s="60"/>
      <c r="Y165" s="60"/>
      <c r="Z165" s="60"/>
      <c r="AA165" s="60"/>
      <c r="AB165" s="60"/>
      <c r="AC165" s="60"/>
      <c r="AD165" s="60"/>
      <c r="AE165" s="60"/>
      <c r="AF165" s="60"/>
      <c r="AG165" s="60"/>
    </row>
    <row r="166" spans="17:33" ht="15" x14ac:dyDescent="0.25">
      <c r="Q166"/>
      <c r="R166"/>
      <c r="X166" s="60"/>
      <c r="Y166" s="60"/>
      <c r="Z166" s="60"/>
      <c r="AA166" s="60"/>
      <c r="AB166" s="60"/>
      <c r="AC166" s="60"/>
      <c r="AD166" s="60"/>
      <c r="AE166" s="60"/>
      <c r="AF166" s="60"/>
      <c r="AG166" s="60"/>
    </row>
    <row r="167" spans="17:33" ht="15" x14ac:dyDescent="0.25">
      <c r="Q167"/>
      <c r="R167"/>
      <c r="X167" s="60"/>
      <c r="Y167" s="60"/>
      <c r="Z167" s="60"/>
      <c r="AA167" s="60"/>
      <c r="AB167" s="60"/>
      <c r="AC167" s="60"/>
      <c r="AD167" s="60"/>
      <c r="AE167" s="60"/>
      <c r="AF167" s="60"/>
      <c r="AG167" s="60"/>
    </row>
    <row r="168" spans="17:33" ht="15" x14ac:dyDescent="0.25">
      <c r="Q168"/>
      <c r="R168"/>
      <c r="X168" s="60"/>
      <c r="Y168" s="60"/>
      <c r="Z168" s="60"/>
      <c r="AA168" s="60"/>
      <c r="AB168" s="60"/>
      <c r="AC168" s="60"/>
      <c r="AD168" s="60"/>
      <c r="AE168" s="60"/>
      <c r="AF168" s="60"/>
      <c r="AG168" s="60"/>
    </row>
    <row r="169" spans="17:33" ht="15" x14ac:dyDescent="0.25">
      <c r="Q169"/>
      <c r="R169"/>
      <c r="X169" s="60"/>
      <c r="Y169" s="60"/>
      <c r="Z169" s="60"/>
      <c r="AA169" s="60"/>
      <c r="AB169" s="60"/>
      <c r="AC169" s="60"/>
      <c r="AD169" s="60"/>
      <c r="AE169" s="60"/>
      <c r="AF169" s="60"/>
      <c r="AG169" s="60"/>
    </row>
    <row r="170" spans="17:33" ht="15" x14ac:dyDescent="0.25">
      <c r="Q170"/>
      <c r="R170"/>
      <c r="X170" s="60"/>
      <c r="Y170" s="60"/>
      <c r="Z170" s="60"/>
      <c r="AA170" s="60"/>
      <c r="AB170" s="60"/>
      <c r="AC170" s="60"/>
      <c r="AD170" s="60"/>
      <c r="AE170" s="60"/>
      <c r="AF170" s="60"/>
      <c r="AG170" s="60"/>
    </row>
    <row r="171" spans="17:33" ht="15" x14ac:dyDescent="0.25">
      <c r="Q171"/>
      <c r="R171"/>
      <c r="X171" s="60"/>
      <c r="Y171" s="60"/>
      <c r="Z171" s="60"/>
      <c r="AA171" s="60"/>
      <c r="AB171" s="60"/>
      <c r="AC171" s="60"/>
      <c r="AD171" s="60"/>
      <c r="AE171" s="60"/>
      <c r="AF171" s="60"/>
      <c r="AG171" s="60"/>
    </row>
    <row r="172" spans="17:33" ht="15" x14ac:dyDescent="0.25">
      <c r="Q172"/>
      <c r="R172"/>
      <c r="X172" s="60"/>
      <c r="Y172" s="60"/>
      <c r="Z172" s="60"/>
      <c r="AA172" s="60"/>
      <c r="AB172" s="60"/>
      <c r="AC172" s="60"/>
      <c r="AD172" s="60"/>
      <c r="AE172" s="60"/>
      <c r="AF172" s="60"/>
      <c r="AG172" s="60"/>
    </row>
    <row r="173" spans="17:33" ht="15" x14ac:dyDescent="0.25">
      <c r="Q173"/>
      <c r="R173"/>
      <c r="X173" s="60"/>
      <c r="Y173" s="60"/>
      <c r="Z173" s="60"/>
      <c r="AA173" s="60"/>
      <c r="AB173" s="60"/>
      <c r="AC173" s="60"/>
      <c r="AD173" s="60"/>
      <c r="AE173" s="60"/>
      <c r="AF173" s="60"/>
      <c r="AG173" s="60"/>
    </row>
    <row r="174" spans="17:33" ht="15" x14ac:dyDescent="0.25">
      <c r="Q174"/>
      <c r="R174"/>
      <c r="X174" s="60"/>
      <c r="Y174" s="60"/>
      <c r="Z174" s="60"/>
      <c r="AA174" s="60"/>
      <c r="AB174" s="60"/>
      <c r="AC174" s="60"/>
      <c r="AD174" s="60"/>
      <c r="AE174" s="60"/>
      <c r="AF174" s="60"/>
      <c r="AG174" s="60"/>
    </row>
    <row r="175" spans="17:33" ht="15" x14ac:dyDescent="0.25">
      <c r="Q175"/>
      <c r="R175"/>
      <c r="X175" s="60"/>
      <c r="Y175" s="60"/>
      <c r="Z175" s="60"/>
      <c r="AA175" s="60"/>
      <c r="AB175" s="60"/>
      <c r="AC175" s="60"/>
      <c r="AD175" s="60"/>
      <c r="AE175" s="60"/>
      <c r="AF175" s="60"/>
      <c r="AG175" s="60"/>
    </row>
    <row r="176" spans="17:33" ht="15" x14ac:dyDescent="0.25">
      <c r="Q176"/>
      <c r="R176"/>
      <c r="X176" s="60"/>
      <c r="Y176" s="60"/>
      <c r="Z176" s="60"/>
      <c r="AA176" s="60"/>
      <c r="AB176" s="60"/>
      <c r="AC176" s="60"/>
      <c r="AD176" s="60"/>
      <c r="AE176" s="60"/>
      <c r="AF176" s="60"/>
      <c r="AG176" s="60"/>
    </row>
    <row r="177" spans="17:33" ht="15" x14ac:dyDescent="0.25">
      <c r="Q177"/>
      <c r="R177"/>
      <c r="X177" s="60"/>
      <c r="Y177" s="60"/>
      <c r="Z177" s="60"/>
      <c r="AA177" s="60"/>
      <c r="AB177" s="60"/>
      <c r="AC177" s="60"/>
      <c r="AD177" s="60"/>
      <c r="AE177" s="60"/>
      <c r="AF177" s="60"/>
      <c r="AG177" s="60"/>
    </row>
    <row r="178" spans="17:33" ht="15" x14ac:dyDescent="0.25">
      <c r="Q178"/>
      <c r="R178"/>
      <c r="X178" s="60"/>
      <c r="Y178" s="60"/>
      <c r="Z178" s="60"/>
      <c r="AA178" s="60"/>
      <c r="AB178" s="60"/>
      <c r="AC178" s="60"/>
      <c r="AD178" s="60"/>
      <c r="AE178" s="60"/>
      <c r="AF178" s="60"/>
      <c r="AG178" s="60"/>
    </row>
    <row r="179" spans="17:33" ht="15" x14ac:dyDescent="0.25">
      <c r="Q179"/>
      <c r="R179"/>
      <c r="X179" s="60"/>
      <c r="Y179" s="60"/>
      <c r="Z179" s="60"/>
      <c r="AA179" s="60"/>
      <c r="AB179" s="60"/>
      <c r="AC179" s="60"/>
      <c r="AD179" s="60"/>
      <c r="AE179" s="60"/>
      <c r="AF179" s="60"/>
      <c r="AG179" s="60"/>
    </row>
    <row r="180" spans="17:33" ht="15" x14ac:dyDescent="0.25">
      <c r="Q180"/>
      <c r="R180"/>
      <c r="X180" s="60"/>
      <c r="Y180" s="60"/>
      <c r="Z180" s="60"/>
      <c r="AA180" s="60"/>
      <c r="AB180" s="60"/>
      <c r="AC180" s="60"/>
      <c r="AD180" s="60"/>
      <c r="AE180" s="60"/>
      <c r="AF180" s="60"/>
      <c r="AG180" s="60"/>
    </row>
    <row r="181" spans="17:33" ht="15" x14ac:dyDescent="0.25">
      <c r="Q181"/>
      <c r="R181"/>
      <c r="X181" s="60"/>
      <c r="Y181" s="60"/>
      <c r="Z181" s="60"/>
      <c r="AA181" s="60"/>
      <c r="AB181" s="60"/>
      <c r="AC181" s="60"/>
      <c r="AD181" s="60"/>
      <c r="AE181" s="60"/>
      <c r="AF181" s="60"/>
      <c r="AG181" s="60"/>
    </row>
    <row r="182" spans="17:33" ht="15" x14ac:dyDescent="0.25">
      <c r="Q182"/>
      <c r="R182"/>
      <c r="X182" s="60"/>
      <c r="Y182" s="60"/>
      <c r="Z182" s="60"/>
      <c r="AA182" s="60"/>
      <c r="AB182" s="60"/>
      <c r="AC182" s="60"/>
      <c r="AD182" s="60"/>
      <c r="AE182" s="60"/>
      <c r="AF182" s="60"/>
      <c r="AG182" s="60"/>
    </row>
    <row r="183" spans="17:33" ht="15" x14ac:dyDescent="0.25">
      <c r="Q183"/>
      <c r="R183"/>
      <c r="X183" s="60"/>
      <c r="Y183" s="60"/>
      <c r="Z183" s="60"/>
      <c r="AA183" s="60"/>
      <c r="AB183" s="60"/>
      <c r="AC183" s="60"/>
      <c r="AD183" s="60"/>
      <c r="AE183" s="60"/>
      <c r="AF183" s="60"/>
      <c r="AG183" s="60"/>
    </row>
    <row r="184" spans="17:33" ht="15" x14ac:dyDescent="0.25">
      <c r="Q184"/>
      <c r="R184"/>
      <c r="X184" s="60"/>
      <c r="Y184" s="60"/>
      <c r="Z184" s="60"/>
      <c r="AA184" s="60"/>
      <c r="AB184" s="60"/>
      <c r="AC184" s="60"/>
      <c r="AD184" s="60"/>
      <c r="AE184" s="60"/>
      <c r="AF184" s="60"/>
      <c r="AG184" s="60"/>
    </row>
    <row r="185" spans="17:33" ht="15" x14ac:dyDescent="0.25">
      <c r="Q185"/>
      <c r="R185"/>
      <c r="X185" s="60"/>
      <c r="Y185" s="60"/>
      <c r="Z185" s="60"/>
      <c r="AA185" s="60"/>
      <c r="AB185" s="60"/>
      <c r="AC185" s="60"/>
      <c r="AD185" s="60"/>
      <c r="AE185" s="60"/>
      <c r="AF185" s="60"/>
      <c r="AG185" s="60"/>
    </row>
    <row r="186" spans="17:33" ht="15" x14ac:dyDescent="0.25">
      <c r="Q186"/>
      <c r="R186"/>
      <c r="X186" s="60"/>
      <c r="Y186" s="60"/>
      <c r="Z186" s="60"/>
      <c r="AA186" s="60"/>
      <c r="AB186" s="60"/>
      <c r="AC186" s="60"/>
      <c r="AD186" s="60"/>
      <c r="AE186" s="60"/>
      <c r="AF186" s="60"/>
      <c r="AG186" s="60"/>
    </row>
    <row r="187" spans="17:33" ht="15" x14ac:dyDescent="0.25">
      <c r="Q187"/>
      <c r="R187"/>
      <c r="X187" s="60"/>
      <c r="Y187" s="60"/>
      <c r="Z187" s="60"/>
      <c r="AA187" s="60"/>
      <c r="AB187" s="60"/>
      <c r="AC187" s="60"/>
      <c r="AD187" s="60"/>
      <c r="AE187" s="60"/>
      <c r="AF187" s="60"/>
      <c r="AG187" s="60"/>
    </row>
    <row r="188" spans="17:33" ht="15" x14ac:dyDescent="0.25">
      <c r="Q188"/>
      <c r="R188"/>
      <c r="X188" s="60"/>
      <c r="Y188" s="60"/>
      <c r="Z188" s="60"/>
      <c r="AA188" s="60"/>
      <c r="AB188" s="60"/>
      <c r="AC188" s="60"/>
      <c r="AD188" s="60"/>
      <c r="AE188" s="60"/>
      <c r="AF188" s="60"/>
      <c r="AG188" s="60"/>
    </row>
    <row r="189" spans="17:33" ht="15" x14ac:dyDescent="0.25">
      <c r="Q189"/>
      <c r="R189"/>
      <c r="X189" s="60"/>
      <c r="Y189" s="60"/>
      <c r="Z189" s="60"/>
      <c r="AA189" s="60"/>
      <c r="AB189" s="60"/>
      <c r="AC189" s="60"/>
      <c r="AD189" s="60"/>
      <c r="AE189" s="60"/>
      <c r="AF189" s="60"/>
      <c r="AG189" s="60"/>
    </row>
    <row r="190" spans="17:33" ht="15" x14ac:dyDescent="0.25">
      <c r="Q190"/>
      <c r="R190"/>
      <c r="X190" s="60"/>
      <c r="Y190" s="60"/>
      <c r="Z190" s="60"/>
      <c r="AA190" s="60"/>
      <c r="AB190" s="60"/>
      <c r="AC190" s="60"/>
      <c r="AD190" s="60"/>
      <c r="AE190" s="60"/>
      <c r="AF190" s="60"/>
      <c r="AG190" s="60"/>
    </row>
    <row r="191" spans="17:33" ht="15" x14ac:dyDescent="0.25">
      <c r="Q191"/>
      <c r="R191"/>
      <c r="X191" s="60"/>
      <c r="Y191" s="60"/>
      <c r="Z191" s="60"/>
      <c r="AA191" s="60"/>
      <c r="AB191" s="60"/>
      <c r="AC191" s="60"/>
      <c r="AD191" s="60"/>
      <c r="AE191" s="60"/>
      <c r="AF191" s="60"/>
      <c r="AG191" s="60"/>
    </row>
    <row r="192" spans="17:33" ht="15" x14ac:dyDescent="0.25">
      <c r="Q192"/>
      <c r="R192"/>
      <c r="X192" s="60"/>
      <c r="Y192" s="60"/>
      <c r="Z192" s="60"/>
      <c r="AA192" s="60"/>
      <c r="AB192" s="60"/>
      <c r="AC192" s="60"/>
      <c r="AD192" s="60"/>
      <c r="AE192" s="60"/>
      <c r="AF192" s="60"/>
      <c r="AG192" s="60"/>
    </row>
    <row r="193" spans="17:33" ht="15" x14ac:dyDescent="0.25">
      <c r="Q193"/>
      <c r="R193"/>
      <c r="X193" s="60"/>
      <c r="Y193" s="60"/>
      <c r="Z193" s="60"/>
      <c r="AA193" s="60"/>
      <c r="AB193" s="60"/>
      <c r="AC193" s="60"/>
      <c r="AD193" s="60"/>
      <c r="AE193" s="60"/>
      <c r="AF193" s="60"/>
      <c r="AG193" s="60"/>
    </row>
    <row r="194" spans="17:33" ht="15" x14ac:dyDescent="0.25">
      <c r="Q194"/>
      <c r="R194"/>
      <c r="X194" s="60"/>
      <c r="Y194" s="60"/>
      <c r="Z194" s="60"/>
      <c r="AA194" s="60"/>
      <c r="AB194" s="60"/>
      <c r="AC194" s="60"/>
      <c r="AD194" s="60"/>
      <c r="AE194" s="60"/>
      <c r="AF194" s="60"/>
      <c r="AG194" s="60"/>
    </row>
    <row r="195" spans="17:33" ht="15" x14ac:dyDescent="0.25">
      <c r="Q195"/>
      <c r="R195"/>
      <c r="X195" s="60"/>
      <c r="Y195" s="60"/>
      <c r="Z195" s="60"/>
      <c r="AA195" s="60"/>
      <c r="AB195" s="60"/>
      <c r="AC195" s="60"/>
      <c r="AD195" s="60"/>
      <c r="AE195" s="60"/>
      <c r="AF195" s="60"/>
      <c r="AG195" s="60"/>
    </row>
    <row r="196" spans="17:33" ht="15" x14ac:dyDescent="0.25">
      <c r="Q196"/>
      <c r="R196"/>
      <c r="X196" s="60"/>
      <c r="Y196" s="60"/>
      <c r="Z196" s="60"/>
      <c r="AA196" s="60"/>
      <c r="AB196" s="60"/>
      <c r="AC196" s="60"/>
      <c r="AD196" s="60"/>
      <c r="AE196" s="60"/>
      <c r="AF196" s="60"/>
      <c r="AG196" s="60"/>
    </row>
    <row r="197" spans="17:33" ht="15" x14ac:dyDescent="0.25">
      <c r="Q197"/>
      <c r="R197"/>
      <c r="X197" s="60"/>
      <c r="Y197" s="60"/>
      <c r="Z197" s="60"/>
      <c r="AA197" s="60"/>
      <c r="AB197" s="60"/>
      <c r="AC197" s="60"/>
      <c r="AD197" s="60"/>
      <c r="AE197" s="60"/>
      <c r="AF197" s="60"/>
      <c r="AG197" s="60"/>
    </row>
    <row r="198" spans="17:33" ht="15" x14ac:dyDescent="0.25">
      <c r="Q198"/>
      <c r="R198"/>
      <c r="X198" s="60"/>
      <c r="Y198" s="60"/>
      <c r="Z198" s="60"/>
      <c r="AA198" s="60"/>
      <c r="AB198" s="60"/>
      <c r="AC198" s="60"/>
      <c r="AD198" s="60"/>
      <c r="AE198" s="60"/>
      <c r="AF198" s="60"/>
      <c r="AG198" s="60"/>
    </row>
    <row r="199" spans="17:33" ht="15" x14ac:dyDescent="0.25">
      <c r="Q199"/>
      <c r="R199"/>
      <c r="X199" s="60"/>
      <c r="Y199" s="60"/>
      <c r="Z199" s="60"/>
      <c r="AA199" s="60"/>
      <c r="AB199" s="60"/>
      <c r="AC199" s="60"/>
      <c r="AD199" s="60"/>
      <c r="AE199" s="60"/>
      <c r="AF199" s="60"/>
      <c r="AG199" s="60"/>
    </row>
    <row r="200" spans="17:33" ht="15" x14ac:dyDescent="0.25">
      <c r="Q200"/>
      <c r="R200"/>
      <c r="X200" s="60"/>
      <c r="Y200" s="60"/>
      <c r="Z200" s="60"/>
      <c r="AA200" s="60"/>
      <c r="AB200" s="60"/>
      <c r="AC200" s="60"/>
      <c r="AD200" s="60"/>
      <c r="AE200" s="60"/>
      <c r="AF200" s="60"/>
      <c r="AG200" s="60"/>
    </row>
    <row r="201" spans="17:33" ht="15" x14ac:dyDescent="0.25">
      <c r="Q201"/>
      <c r="R201"/>
      <c r="X201" s="60"/>
      <c r="Y201" s="60"/>
      <c r="Z201" s="60"/>
      <c r="AA201" s="60"/>
      <c r="AB201" s="60"/>
      <c r="AC201" s="60"/>
      <c r="AD201" s="60"/>
      <c r="AE201" s="60"/>
      <c r="AF201" s="60"/>
      <c r="AG201" s="60"/>
    </row>
    <row r="202" spans="17:33" ht="15" x14ac:dyDescent="0.25">
      <c r="Q202"/>
      <c r="R202"/>
      <c r="X202" s="60"/>
      <c r="Y202" s="60"/>
      <c r="Z202" s="60"/>
      <c r="AA202" s="60"/>
      <c r="AB202" s="60"/>
      <c r="AC202" s="60"/>
      <c r="AD202" s="60"/>
      <c r="AE202" s="60"/>
      <c r="AF202" s="60"/>
      <c r="AG202" s="60"/>
    </row>
    <row r="203" spans="17:33" ht="15" x14ac:dyDescent="0.25">
      <c r="Q203"/>
      <c r="R203"/>
      <c r="X203" s="60"/>
      <c r="Y203" s="60"/>
      <c r="Z203" s="60"/>
      <c r="AA203" s="60"/>
      <c r="AB203" s="60"/>
      <c r="AC203" s="60"/>
      <c r="AD203" s="60"/>
      <c r="AE203" s="60"/>
      <c r="AF203" s="60"/>
      <c r="AG203" s="60"/>
    </row>
    <row r="204" spans="17:33" ht="15" x14ac:dyDescent="0.25">
      <c r="Q204"/>
      <c r="R204"/>
      <c r="X204" s="60"/>
      <c r="Y204" s="60"/>
      <c r="Z204" s="60"/>
      <c r="AA204" s="60"/>
      <c r="AB204" s="60"/>
      <c r="AC204" s="60"/>
      <c r="AD204" s="60"/>
      <c r="AE204" s="60"/>
      <c r="AF204" s="60"/>
      <c r="AG204" s="60"/>
    </row>
    <row r="205" spans="17:33" ht="15" x14ac:dyDescent="0.25">
      <c r="Q205"/>
      <c r="R205"/>
      <c r="X205" s="60"/>
      <c r="Y205" s="60"/>
      <c r="Z205" s="60"/>
      <c r="AA205" s="60"/>
      <c r="AB205" s="60"/>
      <c r="AC205" s="60"/>
      <c r="AD205" s="60"/>
      <c r="AE205" s="60"/>
      <c r="AF205" s="60"/>
      <c r="AG205" s="60"/>
    </row>
    <row r="206" spans="17:33" ht="15" x14ac:dyDescent="0.25">
      <c r="Q206"/>
      <c r="R206"/>
      <c r="X206" s="60"/>
      <c r="Y206" s="60"/>
      <c r="Z206" s="60"/>
      <c r="AA206" s="60"/>
      <c r="AB206" s="60"/>
      <c r="AC206" s="60"/>
      <c r="AD206" s="60"/>
      <c r="AE206" s="60"/>
      <c r="AF206" s="60"/>
      <c r="AG206" s="60"/>
    </row>
    <row r="207" spans="17:33" ht="15" x14ac:dyDescent="0.25">
      <c r="Q207"/>
      <c r="R207"/>
      <c r="X207" s="60"/>
      <c r="Y207" s="60"/>
      <c r="Z207" s="60"/>
      <c r="AA207" s="60"/>
      <c r="AB207" s="60"/>
      <c r="AC207" s="60"/>
      <c r="AD207" s="60"/>
      <c r="AE207" s="60"/>
      <c r="AF207" s="60"/>
      <c r="AG207" s="60"/>
    </row>
    <row r="208" spans="17:33" ht="15" x14ac:dyDescent="0.25">
      <c r="Q208"/>
      <c r="R208"/>
      <c r="X208" s="60"/>
      <c r="Y208" s="60"/>
      <c r="Z208" s="60"/>
      <c r="AA208" s="60"/>
      <c r="AB208" s="60"/>
      <c r="AC208" s="60"/>
      <c r="AD208" s="60"/>
      <c r="AE208" s="60"/>
      <c r="AF208" s="60"/>
      <c r="AG208" s="60"/>
    </row>
    <row r="209" spans="17:33" ht="15" x14ac:dyDescent="0.25">
      <c r="Q209"/>
      <c r="R209"/>
      <c r="X209" s="60"/>
      <c r="Y209" s="60"/>
      <c r="Z209" s="60"/>
      <c r="AA209" s="60"/>
      <c r="AB209" s="60"/>
      <c r="AC209" s="60"/>
      <c r="AD209" s="60"/>
      <c r="AE209" s="60"/>
      <c r="AF209" s="60"/>
      <c r="AG209" s="60"/>
    </row>
    <row r="210" spans="17:33" ht="15" x14ac:dyDescent="0.25">
      <c r="Q210"/>
      <c r="R210"/>
      <c r="X210" s="60"/>
      <c r="Y210" s="60"/>
      <c r="Z210" s="60"/>
      <c r="AA210" s="60"/>
      <c r="AB210" s="60"/>
      <c r="AC210" s="60"/>
      <c r="AD210" s="60"/>
      <c r="AE210" s="60"/>
      <c r="AF210" s="60"/>
      <c r="AG210" s="60"/>
    </row>
    <row r="211" spans="17:33" ht="15" x14ac:dyDescent="0.25">
      <c r="Q211"/>
      <c r="R211"/>
      <c r="X211" s="60"/>
      <c r="Y211" s="60"/>
      <c r="Z211" s="60"/>
      <c r="AA211" s="60"/>
      <c r="AB211" s="60"/>
      <c r="AC211" s="60"/>
      <c r="AD211" s="60"/>
      <c r="AE211" s="60"/>
      <c r="AF211" s="60"/>
      <c r="AG211" s="60"/>
    </row>
    <row r="212" spans="17:33" ht="15" x14ac:dyDescent="0.25">
      <c r="Q212"/>
      <c r="R212"/>
      <c r="X212" s="60"/>
      <c r="Y212" s="60"/>
      <c r="Z212" s="60"/>
      <c r="AA212" s="60"/>
      <c r="AB212" s="60"/>
      <c r="AC212" s="60"/>
      <c r="AD212" s="60"/>
      <c r="AE212" s="60"/>
      <c r="AF212" s="60"/>
      <c r="AG212" s="60"/>
    </row>
    <row r="213" spans="17:33" ht="15" x14ac:dyDescent="0.25">
      <c r="Q213"/>
      <c r="R213"/>
      <c r="X213" s="60"/>
      <c r="Y213" s="60"/>
      <c r="Z213" s="60"/>
      <c r="AA213" s="60"/>
      <c r="AB213" s="60"/>
      <c r="AC213" s="60"/>
      <c r="AD213" s="60"/>
      <c r="AE213" s="60"/>
      <c r="AF213" s="60"/>
      <c r="AG213" s="60"/>
    </row>
    <row r="214" spans="17:33" ht="15" x14ac:dyDescent="0.25">
      <c r="Q214"/>
      <c r="R214"/>
      <c r="X214" s="60"/>
      <c r="Y214" s="60"/>
      <c r="Z214" s="60"/>
      <c r="AA214" s="60"/>
      <c r="AB214" s="60"/>
      <c r="AC214" s="60"/>
      <c r="AD214" s="60"/>
      <c r="AE214" s="60"/>
      <c r="AF214" s="60"/>
      <c r="AG214" s="60"/>
    </row>
    <row r="215" spans="17:33" ht="15" x14ac:dyDescent="0.25">
      <c r="Q215"/>
      <c r="R215"/>
      <c r="X215" s="60"/>
      <c r="Y215" s="60"/>
      <c r="Z215" s="60"/>
      <c r="AA215" s="60"/>
      <c r="AB215" s="60"/>
      <c r="AC215" s="60"/>
      <c r="AD215" s="60"/>
      <c r="AE215" s="60"/>
      <c r="AF215" s="60"/>
      <c r="AG215" s="60"/>
    </row>
    <row r="216" spans="17:33" ht="15" x14ac:dyDescent="0.25">
      <c r="Q216"/>
      <c r="R216"/>
      <c r="X216" s="60"/>
      <c r="Y216" s="60"/>
      <c r="Z216" s="60"/>
      <c r="AA216" s="60"/>
      <c r="AB216" s="60"/>
      <c r="AC216" s="60"/>
      <c r="AD216" s="60"/>
      <c r="AE216" s="60"/>
      <c r="AF216" s="60"/>
      <c r="AG216" s="60"/>
    </row>
    <row r="217" spans="17:33" ht="15" x14ac:dyDescent="0.25">
      <c r="Q217"/>
      <c r="R217"/>
      <c r="X217" s="60"/>
      <c r="Y217" s="60"/>
      <c r="Z217" s="60"/>
      <c r="AA217" s="60"/>
      <c r="AB217" s="60"/>
      <c r="AC217" s="60"/>
      <c r="AD217" s="60"/>
      <c r="AE217" s="60"/>
      <c r="AF217" s="60"/>
      <c r="AG217" s="60"/>
    </row>
    <row r="218" spans="17:33" ht="15" x14ac:dyDescent="0.25">
      <c r="Q218"/>
      <c r="R218"/>
      <c r="X218" s="60"/>
      <c r="Y218" s="60"/>
      <c r="Z218" s="60"/>
      <c r="AA218" s="60"/>
      <c r="AB218" s="60"/>
      <c r="AC218" s="60"/>
      <c r="AD218" s="60"/>
      <c r="AE218" s="60"/>
      <c r="AF218" s="60"/>
      <c r="AG218" s="60"/>
    </row>
    <row r="219" spans="17:33" ht="15" x14ac:dyDescent="0.25">
      <c r="Q219"/>
      <c r="R219"/>
      <c r="X219" s="60"/>
      <c r="Y219" s="60"/>
      <c r="Z219" s="60"/>
      <c r="AA219" s="60"/>
      <c r="AB219" s="60"/>
      <c r="AC219" s="60"/>
      <c r="AD219" s="60"/>
      <c r="AE219" s="60"/>
      <c r="AF219" s="60"/>
      <c r="AG219" s="60"/>
    </row>
    <row r="220" spans="17:33" ht="15" x14ac:dyDescent="0.25">
      <c r="Q220"/>
      <c r="R220"/>
      <c r="X220" s="60"/>
      <c r="Y220" s="60"/>
      <c r="Z220" s="60"/>
      <c r="AA220" s="60"/>
      <c r="AB220" s="60"/>
      <c r="AC220" s="60"/>
      <c r="AD220" s="60"/>
      <c r="AE220" s="60"/>
      <c r="AF220" s="60"/>
      <c r="AG220" s="60"/>
    </row>
    <row r="221" spans="17:33" ht="15" x14ac:dyDescent="0.25">
      <c r="Q221"/>
      <c r="R221"/>
      <c r="X221" s="60"/>
      <c r="Y221" s="60"/>
      <c r="Z221" s="60"/>
      <c r="AA221" s="60"/>
      <c r="AB221" s="60"/>
      <c r="AC221" s="60"/>
      <c r="AD221" s="60"/>
      <c r="AE221" s="60"/>
      <c r="AF221" s="60"/>
      <c r="AG221" s="60"/>
    </row>
    <row r="222" spans="17:33" ht="15" x14ac:dyDescent="0.25">
      <c r="Q222"/>
      <c r="R222"/>
      <c r="X222" s="60"/>
      <c r="Y222" s="60"/>
      <c r="Z222" s="60"/>
      <c r="AA222" s="60"/>
      <c r="AB222" s="60"/>
      <c r="AC222" s="60"/>
      <c r="AD222" s="60"/>
      <c r="AE222" s="60"/>
      <c r="AF222" s="60"/>
      <c r="AG222" s="60"/>
    </row>
    <row r="223" spans="17:33" ht="15" x14ac:dyDescent="0.25">
      <c r="Q223"/>
      <c r="R223"/>
      <c r="X223" s="60"/>
      <c r="Y223" s="60"/>
      <c r="Z223" s="60"/>
      <c r="AA223" s="60"/>
      <c r="AB223" s="60"/>
      <c r="AC223" s="60"/>
      <c r="AD223" s="60"/>
      <c r="AE223" s="60"/>
      <c r="AF223" s="60"/>
      <c r="AG223" s="60"/>
    </row>
    <row r="224" spans="17:33" ht="15" x14ac:dyDescent="0.25">
      <c r="Q224"/>
      <c r="R224"/>
      <c r="X224" s="60"/>
      <c r="Y224" s="60"/>
      <c r="Z224" s="60"/>
      <c r="AA224" s="60"/>
      <c r="AB224" s="60"/>
      <c r="AC224" s="60"/>
      <c r="AD224" s="60"/>
      <c r="AE224" s="60"/>
      <c r="AF224" s="60"/>
      <c r="AG224" s="60"/>
    </row>
    <row r="225" spans="17:33" ht="15" x14ac:dyDescent="0.25">
      <c r="Q225"/>
      <c r="R225"/>
      <c r="X225" s="60"/>
      <c r="Y225" s="60"/>
      <c r="Z225" s="60"/>
      <c r="AA225" s="60"/>
      <c r="AB225" s="60"/>
      <c r="AC225" s="60"/>
      <c r="AD225" s="60"/>
      <c r="AE225" s="60"/>
      <c r="AF225" s="60"/>
      <c r="AG225" s="60"/>
    </row>
    <row r="226" spans="17:33" ht="15" x14ac:dyDescent="0.25">
      <c r="Q226"/>
      <c r="R226"/>
      <c r="X226" s="60"/>
      <c r="Y226" s="60"/>
      <c r="Z226" s="60"/>
      <c r="AA226" s="60"/>
      <c r="AB226" s="60"/>
      <c r="AC226" s="60"/>
      <c r="AD226" s="60"/>
      <c r="AE226" s="60"/>
      <c r="AF226" s="60"/>
      <c r="AG226" s="60"/>
    </row>
    <row r="227" spans="17:33" ht="15" x14ac:dyDescent="0.25">
      <c r="Q227"/>
      <c r="R227"/>
      <c r="X227" s="60"/>
      <c r="Y227" s="60"/>
      <c r="Z227" s="60"/>
      <c r="AA227" s="60"/>
      <c r="AB227" s="60"/>
      <c r="AC227" s="60"/>
      <c r="AD227" s="60"/>
      <c r="AE227" s="60"/>
      <c r="AF227" s="60"/>
      <c r="AG227" s="60"/>
    </row>
    <row r="228" spans="17:33" ht="15" x14ac:dyDescent="0.25">
      <c r="Q228"/>
      <c r="R228"/>
      <c r="X228" s="60"/>
      <c r="Y228" s="60"/>
      <c r="Z228" s="60"/>
      <c r="AA228" s="60"/>
      <c r="AB228" s="60"/>
      <c r="AC228" s="60"/>
      <c r="AD228" s="60"/>
      <c r="AE228" s="60"/>
      <c r="AF228" s="60"/>
      <c r="AG228" s="60"/>
    </row>
    <row r="229" spans="17:33" ht="15" x14ac:dyDescent="0.25">
      <c r="Q229"/>
      <c r="R229"/>
      <c r="X229" s="60"/>
      <c r="Y229" s="60"/>
      <c r="Z229" s="60"/>
      <c r="AA229" s="60"/>
      <c r="AB229" s="60"/>
      <c r="AC229" s="60"/>
      <c r="AD229" s="60"/>
      <c r="AE229" s="60"/>
      <c r="AF229" s="60"/>
      <c r="AG229" s="60"/>
    </row>
    <row r="230" spans="17:33" ht="15" x14ac:dyDescent="0.25">
      <c r="Q230"/>
      <c r="R230"/>
      <c r="X230" s="60"/>
      <c r="Y230" s="60"/>
      <c r="Z230" s="60"/>
      <c r="AA230" s="60"/>
      <c r="AB230" s="60"/>
      <c r="AC230" s="60"/>
      <c r="AD230" s="60"/>
      <c r="AE230" s="60"/>
      <c r="AF230" s="60"/>
      <c r="AG230" s="60"/>
    </row>
    <row r="231" spans="17:33" ht="15" x14ac:dyDescent="0.25">
      <c r="Q231"/>
      <c r="R231"/>
      <c r="X231" s="60"/>
      <c r="Y231" s="60"/>
      <c r="Z231" s="60"/>
      <c r="AA231" s="60"/>
      <c r="AB231" s="60"/>
      <c r="AC231" s="60"/>
      <c r="AD231" s="60"/>
      <c r="AE231" s="60"/>
      <c r="AF231" s="60"/>
      <c r="AG231" s="60"/>
    </row>
    <row r="232" spans="17:33" ht="15" x14ac:dyDescent="0.25">
      <c r="Q232"/>
      <c r="R232"/>
      <c r="X232" s="60"/>
      <c r="Y232" s="60"/>
      <c r="Z232" s="60"/>
      <c r="AA232" s="60"/>
      <c r="AB232" s="60"/>
      <c r="AC232" s="60"/>
      <c r="AD232" s="60"/>
      <c r="AE232" s="60"/>
      <c r="AF232" s="60"/>
      <c r="AG232" s="60"/>
    </row>
    <row r="233" spans="17:33" ht="15" x14ac:dyDescent="0.25">
      <c r="Q233"/>
      <c r="R233"/>
      <c r="X233" s="60"/>
      <c r="Y233" s="60"/>
      <c r="Z233" s="60"/>
      <c r="AA233" s="60"/>
      <c r="AB233" s="60"/>
      <c r="AC233" s="60"/>
      <c r="AD233" s="60"/>
      <c r="AE233" s="60"/>
      <c r="AF233" s="60"/>
      <c r="AG233" s="60"/>
    </row>
    <row r="234" spans="17:33" ht="15" x14ac:dyDescent="0.25">
      <c r="Q234"/>
      <c r="R234"/>
      <c r="X234" s="60"/>
      <c r="Y234" s="60"/>
      <c r="Z234" s="60"/>
      <c r="AA234" s="60"/>
      <c r="AB234" s="60"/>
      <c r="AC234" s="60"/>
      <c r="AD234" s="60"/>
      <c r="AE234" s="60"/>
      <c r="AF234" s="60"/>
      <c r="AG234" s="60"/>
    </row>
    <row r="235" spans="17:33" ht="15" x14ac:dyDescent="0.25">
      <c r="Q235"/>
      <c r="R235"/>
      <c r="X235" s="60"/>
      <c r="Y235" s="60"/>
      <c r="Z235" s="60"/>
      <c r="AA235" s="60"/>
      <c r="AB235" s="60"/>
      <c r="AC235" s="60"/>
      <c r="AD235" s="60"/>
      <c r="AE235" s="60"/>
      <c r="AF235" s="60"/>
      <c r="AG235" s="60"/>
    </row>
    <row r="236" spans="17:33" ht="15" x14ac:dyDescent="0.25">
      <c r="Q236"/>
      <c r="R236"/>
      <c r="X236" s="60"/>
      <c r="Y236" s="60"/>
      <c r="Z236" s="60"/>
      <c r="AA236" s="60"/>
      <c r="AB236" s="60"/>
      <c r="AC236" s="60"/>
      <c r="AD236" s="60"/>
      <c r="AE236" s="60"/>
      <c r="AF236" s="60"/>
      <c r="AG236" s="60"/>
    </row>
    <row r="237" spans="17:33" ht="15" x14ac:dyDescent="0.25">
      <c r="Q237"/>
      <c r="R237"/>
      <c r="X237" s="60"/>
      <c r="Y237" s="60"/>
      <c r="Z237" s="60"/>
      <c r="AA237" s="60"/>
      <c r="AB237" s="60"/>
      <c r="AC237" s="60"/>
      <c r="AD237" s="60"/>
      <c r="AE237" s="60"/>
      <c r="AF237" s="60"/>
      <c r="AG237" s="60"/>
    </row>
    <row r="238" spans="17:33" ht="15" x14ac:dyDescent="0.25">
      <c r="Q238"/>
      <c r="R238"/>
      <c r="X238" s="60"/>
      <c r="Y238" s="60"/>
      <c r="Z238" s="60"/>
      <c r="AA238" s="60"/>
      <c r="AB238" s="60"/>
      <c r="AC238" s="60"/>
      <c r="AD238" s="60"/>
      <c r="AE238" s="60"/>
      <c r="AF238" s="60"/>
      <c r="AG238" s="60"/>
    </row>
    <row r="239" spans="17:33" ht="15" x14ac:dyDescent="0.25">
      <c r="Q239"/>
      <c r="R239"/>
      <c r="X239" s="60"/>
      <c r="Y239" s="60"/>
      <c r="Z239" s="60"/>
      <c r="AA239" s="60"/>
      <c r="AB239" s="60"/>
      <c r="AC239" s="60"/>
      <c r="AD239" s="60"/>
      <c r="AE239" s="60"/>
      <c r="AF239" s="60"/>
      <c r="AG239" s="60"/>
    </row>
    <row r="240" spans="17:33" ht="15" x14ac:dyDescent="0.25">
      <c r="Q240"/>
      <c r="R240"/>
      <c r="X240" s="60"/>
      <c r="Y240" s="60"/>
      <c r="Z240" s="60"/>
      <c r="AA240" s="60"/>
      <c r="AB240" s="60"/>
      <c r="AC240" s="60"/>
      <c r="AD240" s="60"/>
      <c r="AE240" s="60"/>
      <c r="AF240" s="60"/>
      <c r="AG240" s="60"/>
    </row>
    <row r="241" spans="17:33" ht="15" x14ac:dyDescent="0.25">
      <c r="Q241"/>
      <c r="R241"/>
      <c r="X241" s="60"/>
      <c r="Y241" s="60"/>
      <c r="Z241" s="60"/>
      <c r="AA241" s="60"/>
      <c r="AB241" s="60"/>
      <c r="AC241" s="60"/>
      <c r="AD241" s="60"/>
      <c r="AE241" s="60"/>
      <c r="AF241" s="60"/>
      <c r="AG241" s="60"/>
    </row>
    <row r="242" spans="17:33" ht="15" x14ac:dyDescent="0.25">
      <c r="Q242"/>
      <c r="R242"/>
      <c r="X242" s="60"/>
      <c r="Y242" s="60"/>
      <c r="Z242" s="60"/>
      <c r="AA242" s="60"/>
      <c r="AB242" s="60"/>
      <c r="AC242" s="60"/>
      <c r="AD242" s="60"/>
      <c r="AE242" s="60"/>
      <c r="AF242" s="60"/>
      <c r="AG242" s="60"/>
    </row>
    <row r="243" spans="17:33" ht="15" x14ac:dyDescent="0.25">
      <c r="Q243"/>
      <c r="R243"/>
      <c r="X243" s="60"/>
      <c r="Y243" s="60"/>
      <c r="Z243" s="60"/>
      <c r="AA243" s="60"/>
      <c r="AB243" s="60"/>
      <c r="AC243" s="60"/>
      <c r="AD243" s="60"/>
      <c r="AE243" s="60"/>
      <c r="AF243" s="60"/>
      <c r="AG243" s="60"/>
    </row>
    <row r="244" spans="17:33" ht="15" x14ac:dyDescent="0.25">
      <c r="Q244"/>
      <c r="R244"/>
      <c r="X244" s="60"/>
      <c r="Y244" s="60"/>
      <c r="Z244" s="60"/>
      <c r="AA244" s="60"/>
      <c r="AB244" s="60"/>
      <c r="AC244" s="60"/>
      <c r="AD244" s="60"/>
      <c r="AE244" s="60"/>
      <c r="AF244" s="60"/>
      <c r="AG244" s="60"/>
    </row>
    <row r="245" spans="17:33" ht="15" x14ac:dyDescent="0.25">
      <c r="Q245"/>
      <c r="R245"/>
      <c r="X245" s="60"/>
      <c r="Y245" s="60"/>
      <c r="Z245" s="60"/>
      <c r="AA245" s="60"/>
      <c r="AB245" s="60"/>
      <c r="AC245" s="60"/>
      <c r="AD245" s="60"/>
      <c r="AE245" s="60"/>
      <c r="AF245" s="60"/>
      <c r="AG245" s="60"/>
    </row>
    <row r="246" spans="17:33" ht="15" x14ac:dyDescent="0.25">
      <c r="Q246"/>
      <c r="R246"/>
      <c r="X246" s="60"/>
      <c r="Y246" s="60"/>
      <c r="Z246" s="60"/>
      <c r="AA246" s="60"/>
      <c r="AB246" s="60"/>
      <c r="AC246" s="60"/>
      <c r="AD246" s="60"/>
      <c r="AE246" s="60"/>
      <c r="AF246" s="60"/>
      <c r="AG246" s="60"/>
    </row>
    <row r="247" spans="17:33" ht="15" x14ac:dyDescent="0.25">
      <c r="Q247"/>
      <c r="R247"/>
      <c r="X247" s="60"/>
      <c r="Y247" s="60"/>
      <c r="Z247" s="60"/>
      <c r="AA247" s="60"/>
      <c r="AB247" s="60"/>
      <c r="AC247" s="60"/>
      <c r="AD247" s="60"/>
      <c r="AE247" s="60"/>
      <c r="AF247" s="60"/>
      <c r="AG247" s="60"/>
    </row>
    <row r="248" spans="17:33" ht="15" x14ac:dyDescent="0.25">
      <c r="Q248"/>
      <c r="R248"/>
      <c r="X248" s="60"/>
      <c r="Y248" s="60"/>
      <c r="Z248" s="60"/>
      <c r="AA248" s="60"/>
      <c r="AB248" s="60"/>
      <c r="AC248" s="60"/>
      <c r="AD248" s="60"/>
      <c r="AE248" s="60"/>
      <c r="AF248" s="60"/>
      <c r="AG248" s="60"/>
    </row>
    <row r="249" spans="17:33" ht="15" x14ac:dyDescent="0.25">
      <c r="Q249"/>
      <c r="R249"/>
      <c r="X249" s="60"/>
      <c r="Y249" s="60"/>
      <c r="Z249" s="60"/>
      <c r="AA249" s="60"/>
      <c r="AB249" s="60"/>
      <c r="AC249" s="60"/>
      <c r="AD249" s="60"/>
      <c r="AE249" s="60"/>
      <c r="AF249" s="60"/>
      <c r="AG249" s="60"/>
    </row>
    <row r="250" spans="17:33" ht="15" x14ac:dyDescent="0.25">
      <c r="Q250"/>
      <c r="R250"/>
      <c r="X250" s="60"/>
      <c r="Y250" s="60"/>
      <c r="Z250" s="60"/>
      <c r="AA250" s="60"/>
      <c r="AB250" s="60"/>
      <c r="AC250" s="60"/>
      <c r="AD250" s="60"/>
      <c r="AE250" s="60"/>
      <c r="AF250" s="60"/>
      <c r="AG250" s="60"/>
    </row>
    <row r="251" spans="17:33" ht="15" x14ac:dyDescent="0.25">
      <c r="Q251"/>
      <c r="R251"/>
      <c r="X251" s="60"/>
      <c r="Y251" s="60"/>
      <c r="Z251" s="60"/>
      <c r="AA251" s="60"/>
      <c r="AB251" s="60"/>
      <c r="AC251" s="60"/>
      <c r="AD251" s="60"/>
      <c r="AE251" s="60"/>
      <c r="AF251" s="60"/>
      <c r="AG251" s="60"/>
    </row>
    <row r="252" spans="17:33" ht="15" x14ac:dyDescent="0.25">
      <c r="Q252"/>
      <c r="R252"/>
      <c r="X252" s="60"/>
      <c r="Y252" s="60"/>
      <c r="Z252" s="60"/>
      <c r="AA252" s="60"/>
      <c r="AB252" s="60"/>
      <c r="AC252" s="60"/>
      <c r="AD252" s="60"/>
      <c r="AE252" s="60"/>
      <c r="AF252" s="60"/>
      <c r="AG252" s="60"/>
    </row>
    <row r="253" spans="17:33" ht="15" x14ac:dyDescent="0.25">
      <c r="Q253"/>
      <c r="R253"/>
      <c r="X253" s="60"/>
      <c r="Y253" s="60"/>
      <c r="Z253" s="60"/>
      <c r="AA253" s="60"/>
      <c r="AB253" s="60"/>
      <c r="AC253" s="60"/>
      <c r="AD253" s="60"/>
      <c r="AE253" s="60"/>
      <c r="AF253" s="60"/>
      <c r="AG253" s="60"/>
    </row>
    <row r="254" spans="17:33" ht="15" x14ac:dyDescent="0.25">
      <c r="Q254"/>
      <c r="R254"/>
      <c r="X254" s="60"/>
      <c r="Y254" s="60"/>
      <c r="Z254" s="60"/>
      <c r="AA254" s="60"/>
      <c r="AB254" s="60"/>
      <c r="AC254" s="60"/>
      <c r="AD254" s="60"/>
      <c r="AE254" s="60"/>
      <c r="AF254" s="60"/>
      <c r="AG254" s="60"/>
    </row>
    <row r="255" spans="17:33" ht="15" x14ac:dyDescent="0.25">
      <c r="Q255"/>
      <c r="R255"/>
      <c r="X255" s="60"/>
      <c r="Y255" s="60"/>
      <c r="Z255" s="60"/>
      <c r="AA255" s="60"/>
      <c r="AB255" s="60"/>
      <c r="AC255" s="60"/>
      <c r="AD255" s="60"/>
      <c r="AE255" s="60"/>
      <c r="AF255" s="60"/>
      <c r="AG255" s="60"/>
    </row>
    <row r="256" spans="17:33" ht="15" x14ac:dyDescent="0.25">
      <c r="Q256"/>
      <c r="R256"/>
      <c r="X256" s="60"/>
      <c r="Y256" s="60"/>
      <c r="Z256" s="60"/>
      <c r="AA256" s="60"/>
      <c r="AB256" s="60"/>
      <c r="AC256" s="60"/>
      <c r="AD256" s="60"/>
      <c r="AE256" s="60"/>
      <c r="AF256" s="60"/>
      <c r="AG256" s="60"/>
    </row>
    <row r="257" spans="17:33" ht="15" x14ac:dyDescent="0.25">
      <c r="Q257"/>
      <c r="R257"/>
      <c r="X257" s="60"/>
      <c r="Y257" s="60"/>
      <c r="Z257" s="60"/>
      <c r="AA257" s="60"/>
      <c r="AB257" s="60"/>
      <c r="AC257" s="60"/>
      <c r="AD257" s="60"/>
      <c r="AE257" s="60"/>
      <c r="AF257" s="60"/>
      <c r="AG257" s="60"/>
    </row>
    <row r="258" spans="17:33" ht="15" x14ac:dyDescent="0.25">
      <c r="Q258"/>
      <c r="R258"/>
      <c r="X258" s="60"/>
      <c r="Y258" s="60"/>
      <c r="Z258" s="60"/>
      <c r="AA258" s="60"/>
      <c r="AB258" s="60"/>
      <c r="AC258" s="60"/>
      <c r="AD258" s="60"/>
      <c r="AE258" s="60"/>
      <c r="AF258" s="60"/>
      <c r="AG258" s="60"/>
    </row>
    <row r="259" spans="17:33" ht="15" x14ac:dyDescent="0.25">
      <c r="Q259"/>
      <c r="R259"/>
    </row>
    <row r="260" spans="17:33" ht="15" x14ac:dyDescent="0.25">
      <c r="Q260"/>
      <c r="R260"/>
    </row>
  </sheetData>
  <sheetProtection password="93DC" sheet="1" objects="1" scenarios="1"/>
  <mergeCells count="16">
    <mergeCell ref="A7:R7"/>
    <mergeCell ref="A8:R8"/>
    <mergeCell ref="A16:A17"/>
    <mergeCell ref="B16:B17"/>
    <mergeCell ref="C16:C17"/>
    <mergeCell ref="D16:D17"/>
    <mergeCell ref="E16:P16"/>
    <mergeCell ref="Q16:Q17"/>
    <mergeCell ref="B9:Q9"/>
    <mergeCell ref="E105:P105"/>
    <mergeCell ref="B106:B110"/>
    <mergeCell ref="C106:E106"/>
    <mergeCell ref="C107:E107"/>
    <mergeCell ref="C109:E109"/>
    <mergeCell ref="C110:E110"/>
    <mergeCell ref="C108:E108"/>
  </mergeCells>
  <dataValidations count="1">
    <dataValidation type="list" allowBlank="1" showInputMessage="1" showErrorMessage="1" sqref="C65593:C65636 SU18:SU100 ACQ18:ACQ100 AMM18:AMM100 AWI18:AWI100 BGE18:BGE100 BQA18:BQA100 BZW18:BZW100 CJS18:CJS100 CTO18:CTO100 DDK18:DDK100 DNG18:DNG100 DXC18:DXC100 EGY18:EGY100 EQU18:EQU100 FAQ18:FAQ100 FKM18:FKM100 FUI18:FUI100 GEE18:GEE100 GOA18:GOA100 GXW18:GXW100 HHS18:HHS100 HRO18:HRO100 IBK18:IBK100 ILG18:ILG100 IVC18:IVC100 JEY18:JEY100 JOU18:JOU100 JYQ18:JYQ100 KIM18:KIM100 KSI18:KSI100 LCE18:LCE100 LMA18:LMA100 LVW18:LVW100 MFS18:MFS100 MPO18:MPO100 MZK18:MZK100 NJG18:NJG100 NTC18:NTC100 OCY18:OCY100 OMU18:OMU100 OWQ18:OWQ100 PGM18:PGM100 PQI18:PQI100 QAE18:QAE100 QKA18:QKA100 QTW18:QTW100 RDS18:RDS100 RNO18:RNO100 RXK18:RXK100 SHG18:SHG100 SRC18:SRC100 TAY18:TAY100 TKU18:TKU100 TUQ18:TUQ100 UEM18:UEM100 UOI18:UOI100 UYE18:UYE100 VIA18:VIA100 VRW18:VRW100 WBS18:WBS100 WLO18:WLO100 WVK18:WVK100 IY65593:IY65636 WVK983097:WVK983140 WLO983097:WLO983140 WBS983097:WBS983140 VRW983097:VRW983140 VIA983097:VIA983140 UYE983097:UYE983140 UOI983097:UOI983140 UEM983097:UEM983140 TUQ983097:TUQ983140 TKU983097:TKU983140 TAY983097:TAY983140 SRC983097:SRC983140 SHG983097:SHG983140 RXK983097:RXK983140 RNO983097:RNO983140 RDS983097:RDS983140 QTW983097:QTW983140 QKA983097:QKA983140 QAE983097:QAE983140 PQI983097:PQI983140 PGM983097:PGM983140 OWQ983097:OWQ983140 OMU983097:OMU983140 OCY983097:OCY983140 NTC983097:NTC983140 NJG983097:NJG983140 MZK983097:MZK983140 MPO983097:MPO983140 MFS983097:MFS983140 LVW983097:LVW983140 LMA983097:LMA983140 LCE983097:LCE983140 KSI983097:KSI983140 KIM983097:KIM983140 JYQ983097:JYQ983140 JOU983097:JOU983140 JEY983097:JEY983140 IVC983097:IVC983140 ILG983097:ILG983140 IBK983097:IBK983140 HRO983097:HRO983140 HHS983097:HHS983140 GXW983097:GXW983140 GOA983097:GOA983140 GEE983097:GEE983140 FUI983097:FUI983140 FKM983097:FKM983140 FAQ983097:FAQ983140 EQU983097:EQU983140 EGY983097:EGY983140 DXC983097:DXC983140 DNG983097:DNG983140 DDK983097:DDK983140 CTO983097:CTO983140 CJS983097:CJS983140 BZW983097:BZW983140 BQA983097:BQA983140 BGE983097:BGE983140 AWI983097:AWI983140 AMM983097:AMM983140 ACQ983097:ACQ983140 SU983097:SU983140 IY983097:IY983140 C983097:C983140 WVK917561:WVK917604 WLO917561:WLO917604 WBS917561:WBS917604 VRW917561:VRW917604 VIA917561:VIA917604 UYE917561:UYE917604 UOI917561:UOI917604 UEM917561:UEM917604 TUQ917561:TUQ917604 TKU917561:TKU917604 TAY917561:TAY917604 SRC917561:SRC917604 SHG917561:SHG917604 RXK917561:RXK917604 RNO917561:RNO917604 RDS917561:RDS917604 QTW917561:QTW917604 QKA917561:QKA917604 QAE917561:QAE917604 PQI917561:PQI917604 PGM917561:PGM917604 OWQ917561:OWQ917604 OMU917561:OMU917604 OCY917561:OCY917604 NTC917561:NTC917604 NJG917561:NJG917604 MZK917561:MZK917604 MPO917561:MPO917604 MFS917561:MFS917604 LVW917561:LVW917604 LMA917561:LMA917604 LCE917561:LCE917604 KSI917561:KSI917604 KIM917561:KIM917604 JYQ917561:JYQ917604 JOU917561:JOU917604 JEY917561:JEY917604 IVC917561:IVC917604 ILG917561:ILG917604 IBK917561:IBK917604 HRO917561:HRO917604 HHS917561:HHS917604 GXW917561:GXW917604 GOA917561:GOA917604 GEE917561:GEE917604 FUI917561:FUI917604 FKM917561:FKM917604 FAQ917561:FAQ917604 EQU917561:EQU917604 EGY917561:EGY917604 DXC917561:DXC917604 DNG917561:DNG917604 DDK917561:DDK917604 CTO917561:CTO917604 CJS917561:CJS917604 BZW917561:BZW917604 BQA917561:BQA917604 BGE917561:BGE917604 AWI917561:AWI917604 AMM917561:AMM917604 ACQ917561:ACQ917604 SU917561:SU917604 IY917561:IY917604 C917561:C917604 WVK852025:WVK852068 WLO852025:WLO852068 WBS852025:WBS852068 VRW852025:VRW852068 VIA852025:VIA852068 UYE852025:UYE852068 UOI852025:UOI852068 UEM852025:UEM852068 TUQ852025:TUQ852068 TKU852025:TKU852068 TAY852025:TAY852068 SRC852025:SRC852068 SHG852025:SHG852068 RXK852025:RXK852068 RNO852025:RNO852068 RDS852025:RDS852068 QTW852025:QTW852068 QKA852025:QKA852068 QAE852025:QAE852068 PQI852025:PQI852068 PGM852025:PGM852068 OWQ852025:OWQ852068 OMU852025:OMU852068 OCY852025:OCY852068 NTC852025:NTC852068 NJG852025:NJG852068 MZK852025:MZK852068 MPO852025:MPO852068 MFS852025:MFS852068 LVW852025:LVW852068 LMA852025:LMA852068 LCE852025:LCE852068 KSI852025:KSI852068 KIM852025:KIM852068 JYQ852025:JYQ852068 JOU852025:JOU852068 JEY852025:JEY852068 IVC852025:IVC852068 ILG852025:ILG852068 IBK852025:IBK852068 HRO852025:HRO852068 HHS852025:HHS852068 GXW852025:GXW852068 GOA852025:GOA852068 GEE852025:GEE852068 FUI852025:FUI852068 FKM852025:FKM852068 FAQ852025:FAQ852068 EQU852025:EQU852068 EGY852025:EGY852068 DXC852025:DXC852068 DNG852025:DNG852068 DDK852025:DDK852068 CTO852025:CTO852068 CJS852025:CJS852068 BZW852025:BZW852068 BQA852025:BQA852068 BGE852025:BGE852068 AWI852025:AWI852068 AMM852025:AMM852068 ACQ852025:ACQ852068 SU852025:SU852068 IY852025:IY852068 C852025:C852068 WVK786489:WVK786532 WLO786489:WLO786532 WBS786489:WBS786532 VRW786489:VRW786532 VIA786489:VIA786532 UYE786489:UYE786532 UOI786489:UOI786532 UEM786489:UEM786532 TUQ786489:TUQ786532 TKU786489:TKU786532 TAY786489:TAY786532 SRC786489:SRC786532 SHG786489:SHG786532 RXK786489:RXK786532 RNO786489:RNO786532 RDS786489:RDS786532 QTW786489:QTW786532 QKA786489:QKA786532 QAE786489:QAE786532 PQI786489:PQI786532 PGM786489:PGM786532 OWQ786489:OWQ786532 OMU786489:OMU786532 OCY786489:OCY786532 NTC786489:NTC786532 NJG786489:NJG786532 MZK786489:MZK786532 MPO786489:MPO786532 MFS786489:MFS786532 LVW786489:LVW786532 LMA786489:LMA786532 LCE786489:LCE786532 KSI786489:KSI786532 KIM786489:KIM786532 JYQ786489:JYQ786532 JOU786489:JOU786532 JEY786489:JEY786532 IVC786489:IVC786532 ILG786489:ILG786532 IBK786489:IBK786532 HRO786489:HRO786532 HHS786489:HHS786532 GXW786489:GXW786532 GOA786489:GOA786532 GEE786489:GEE786532 FUI786489:FUI786532 FKM786489:FKM786532 FAQ786489:FAQ786532 EQU786489:EQU786532 EGY786489:EGY786532 DXC786489:DXC786532 DNG786489:DNG786532 DDK786489:DDK786532 CTO786489:CTO786532 CJS786489:CJS786532 BZW786489:BZW786532 BQA786489:BQA786532 BGE786489:BGE786532 AWI786489:AWI786532 AMM786489:AMM786532 ACQ786489:ACQ786532 SU786489:SU786532 IY786489:IY786532 C786489:C786532 WVK720953:WVK720996 WLO720953:WLO720996 WBS720953:WBS720996 VRW720953:VRW720996 VIA720953:VIA720996 UYE720953:UYE720996 UOI720953:UOI720996 UEM720953:UEM720996 TUQ720953:TUQ720996 TKU720953:TKU720996 TAY720953:TAY720996 SRC720953:SRC720996 SHG720953:SHG720996 RXK720953:RXK720996 RNO720953:RNO720996 RDS720953:RDS720996 QTW720953:QTW720996 QKA720953:QKA720996 QAE720953:QAE720996 PQI720953:PQI720996 PGM720953:PGM720996 OWQ720953:OWQ720996 OMU720953:OMU720996 OCY720953:OCY720996 NTC720953:NTC720996 NJG720953:NJG720996 MZK720953:MZK720996 MPO720953:MPO720996 MFS720953:MFS720996 LVW720953:LVW720996 LMA720953:LMA720996 LCE720953:LCE720996 KSI720953:KSI720996 KIM720953:KIM720996 JYQ720953:JYQ720996 JOU720953:JOU720996 JEY720953:JEY720996 IVC720953:IVC720996 ILG720953:ILG720996 IBK720953:IBK720996 HRO720953:HRO720996 HHS720953:HHS720996 GXW720953:GXW720996 GOA720953:GOA720996 GEE720953:GEE720996 FUI720953:FUI720996 FKM720953:FKM720996 FAQ720953:FAQ720996 EQU720953:EQU720996 EGY720953:EGY720996 DXC720953:DXC720996 DNG720953:DNG720996 DDK720953:DDK720996 CTO720953:CTO720996 CJS720953:CJS720996 BZW720953:BZW720996 BQA720953:BQA720996 BGE720953:BGE720996 AWI720953:AWI720996 AMM720953:AMM720996 ACQ720953:ACQ720996 SU720953:SU720996 IY720953:IY720996 C720953:C720996 WVK655417:WVK655460 WLO655417:WLO655460 WBS655417:WBS655460 VRW655417:VRW655460 VIA655417:VIA655460 UYE655417:UYE655460 UOI655417:UOI655460 UEM655417:UEM655460 TUQ655417:TUQ655460 TKU655417:TKU655460 TAY655417:TAY655460 SRC655417:SRC655460 SHG655417:SHG655460 RXK655417:RXK655460 RNO655417:RNO655460 RDS655417:RDS655460 QTW655417:QTW655460 QKA655417:QKA655460 QAE655417:QAE655460 PQI655417:PQI655460 PGM655417:PGM655460 OWQ655417:OWQ655460 OMU655417:OMU655460 OCY655417:OCY655460 NTC655417:NTC655460 NJG655417:NJG655460 MZK655417:MZK655460 MPO655417:MPO655460 MFS655417:MFS655460 LVW655417:LVW655460 LMA655417:LMA655460 LCE655417:LCE655460 KSI655417:KSI655460 KIM655417:KIM655460 JYQ655417:JYQ655460 JOU655417:JOU655460 JEY655417:JEY655460 IVC655417:IVC655460 ILG655417:ILG655460 IBK655417:IBK655460 HRO655417:HRO655460 HHS655417:HHS655460 GXW655417:GXW655460 GOA655417:GOA655460 GEE655417:GEE655460 FUI655417:FUI655460 FKM655417:FKM655460 FAQ655417:FAQ655460 EQU655417:EQU655460 EGY655417:EGY655460 DXC655417:DXC655460 DNG655417:DNG655460 DDK655417:DDK655460 CTO655417:CTO655460 CJS655417:CJS655460 BZW655417:BZW655460 BQA655417:BQA655460 BGE655417:BGE655460 AWI655417:AWI655460 AMM655417:AMM655460 ACQ655417:ACQ655460 SU655417:SU655460 IY655417:IY655460 C655417:C655460 WVK589881:WVK589924 WLO589881:WLO589924 WBS589881:WBS589924 VRW589881:VRW589924 VIA589881:VIA589924 UYE589881:UYE589924 UOI589881:UOI589924 UEM589881:UEM589924 TUQ589881:TUQ589924 TKU589881:TKU589924 TAY589881:TAY589924 SRC589881:SRC589924 SHG589881:SHG589924 RXK589881:RXK589924 RNO589881:RNO589924 RDS589881:RDS589924 QTW589881:QTW589924 QKA589881:QKA589924 QAE589881:QAE589924 PQI589881:PQI589924 PGM589881:PGM589924 OWQ589881:OWQ589924 OMU589881:OMU589924 OCY589881:OCY589924 NTC589881:NTC589924 NJG589881:NJG589924 MZK589881:MZK589924 MPO589881:MPO589924 MFS589881:MFS589924 LVW589881:LVW589924 LMA589881:LMA589924 LCE589881:LCE589924 KSI589881:KSI589924 KIM589881:KIM589924 JYQ589881:JYQ589924 JOU589881:JOU589924 JEY589881:JEY589924 IVC589881:IVC589924 ILG589881:ILG589924 IBK589881:IBK589924 HRO589881:HRO589924 HHS589881:HHS589924 GXW589881:GXW589924 GOA589881:GOA589924 GEE589881:GEE589924 FUI589881:FUI589924 FKM589881:FKM589924 FAQ589881:FAQ589924 EQU589881:EQU589924 EGY589881:EGY589924 DXC589881:DXC589924 DNG589881:DNG589924 DDK589881:DDK589924 CTO589881:CTO589924 CJS589881:CJS589924 BZW589881:BZW589924 BQA589881:BQA589924 BGE589881:BGE589924 AWI589881:AWI589924 AMM589881:AMM589924 ACQ589881:ACQ589924 SU589881:SU589924 IY589881:IY589924 C589881:C589924 WVK524345:WVK524388 WLO524345:WLO524388 WBS524345:WBS524388 VRW524345:VRW524388 VIA524345:VIA524388 UYE524345:UYE524388 UOI524345:UOI524388 UEM524345:UEM524388 TUQ524345:TUQ524388 TKU524345:TKU524388 TAY524345:TAY524388 SRC524345:SRC524388 SHG524345:SHG524388 RXK524345:RXK524388 RNO524345:RNO524388 RDS524345:RDS524388 QTW524345:QTW524388 QKA524345:QKA524388 QAE524345:QAE524388 PQI524345:PQI524388 PGM524345:PGM524388 OWQ524345:OWQ524388 OMU524345:OMU524388 OCY524345:OCY524388 NTC524345:NTC524388 NJG524345:NJG524388 MZK524345:MZK524388 MPO524345:MPO524388 MFS524345:MFS524388 LVW524345:LVW524388 LMA524345:LMA524388 LCE524345:LCE524388 KSI524345:KSI524388 KIM524345:KIM524388 JYQ524345:JYQ524388 JOU524345:JOU524388 JEY524345:JEY524388 IVC524345:IVC524388 ILG524345:ILG524388 IBK524345:IBK524388 HRO524345:HRO524388 HHS524345:HHS524388 GXW524345:GXW524388 GOA524345:GOA524388 GEE524345:GEE524388 FUI524345:FUI524388 FKM524345:FKM524388 FAQ524345:FAQ524388 EQU524345:EQU524388 EGY524345:EGY524388 DXC524345:DXC524388 DNG524345:DNG524388 DDK524345:DDK524388 CTO524345:CTO524388 CJS524345:CJS524388 BZW524345:BZW524388 BQA524345:BQA524388 BGE524345:BGE524388 AWI524345:AWI524388 AMM524345:AMM524388 ACQ524345:ACQ524388 SU524345:SU524388 IY524345:IY524388 C524345:C524388 WVK458809:WVK458852 WLO458809:WLO458852 WBS458809:WBS458852 VRW458809:VRW458852 VIA458809:VIA458852 UYE458809:UYE458852 UOI458809:UOI458852 UEM458809:UEM458852 TUQ458809:TUQ458852 TKU458809:TKU458852 TAY458809:TAY458852 SRC458809:SRC458852 SHG458809:SHG458852 RXK458809:RXK458852 RNO458809:RNO458852 RDS458809:RDS458852 QTW458809:QTW458852 QKA458809:QKA458852 QAE458809:QAE458852 PQI458809:PQI458852 PGM458809:PGM458852 OWQ458809:OWQ458852 OMU458809:OMU458852 OCY458809:OCY458852 NTC458809:NTC458852 NJG458809:NJG458852 MZK458809:MZK458852 MPO458809:MPO458852 MFS458809:MFS458852 LVW458809:LVW458852 LMA458809:LMA458852 LCE458809:LCE458852 KSI458809:KSI458852 KIM458809:KIM458852 JYQ458809:JYQ458852 JOU458809:JOU458852 JEY458809:JEY458852 IVC458809:IVC458852 ILG458809:ILG458852 IBK458809:IBK458852 HRO458809:HRO458852 HHS458809:HHS458852 GXW458809:GXW458852 GOA458809:GOA458852 GEE458809:GEE458852 FUI458809:FUI458852 FKM458809:FKM458852 FAQ458809:FAQ458852 EQU458809:EQU458852 EGY458809:EGY458852 DXC458809:DXC458852 DNG458809:DNG458852 DDK458809:DDK458852 CTO458809:CTO458852 CJS458809:CJS458852 BZW458809:BZW458852 BQA458809:BQA458852 BGE458809:BGE458852 AWI458809:AWI458852 AMM458809:AMM458852 ACQ458809:ACQ458852 SU458809:SU458852 IY458809:IY458852 C458809:C458852 WVK393273:WVK393316 WLO393273:WLO393316 WBS393273:WBS393316 VRW393273:VRW393316 VIA393273:VIA393316 UYE393273:UYE393316 UOI393273:UOI393316 UEM393273:UEM393316 TUQ393273:TUQ393316 TKU393273:TKU393316 TAY393273:TAY393316 SRC393273:SRC393316 SHG393273:SHG393316 RXK393273:RXK393316 RNO393273:RNO393316 RDS393273:RDS393316 QTW393273:QTW393316 QKA393273:QKA393316 QAE393273:QAE393316 PQI393273:PQI393316 PGM393273:PGM393316 OWQ393273:OWQ393316 OMU393273:OMU393316 OCY393273:OCY393316 NTC393273:NTC393316 NJG393273:NJG393316 MZK393273:MZK393316 MPO393273:MPO393316 MFS393273:MFS393316 LVW393273:LVW393316 LMA393273:LMA393316 LCE393273:LCE393316 KSI393273:KSI393316 KIM393273:KIM393316 JYQ393273:JYQ393316 JOU393273:JOU393316 JEY393273:JEY393316 IVC393273:IVC393316 ILG393273:ILG393316 IBK393273:IBK393316 HRO393273:HRO393316 HHS393273:HHS393316 GXW393273:GXW393316 GOA393273:GOA393316 GEE393273:GEE393316 FUI393273:FUI393316 FKM393273:FKM393316 FAQ393273:FAQ393316 EQU393273:EQU393316 EGY393273:EGY393316 DXC393273:DXC393316 DNG393273:DNG393316 DDK393273:DDK393316 CTO393273:CTO393316 CJS393273:CJS393316 BZW393273:BZW393316 BQA393273:BQA393316 BGE393273:BGE393316 AWI393273:AWI393316 AMM393273:AMM393316 ACQ393273:ACQ393316 SU393273:SU393316 IY393273:IY393316 C393273:C393316 WVK327737:WVK327780 WLO327737:WLO327780 WBS327737:WBS327780 VRW327737:VRW327780 VIA327737:VIA327780 UYE327737:UYE327780 UOI327737:UOI327780 UEM327737:UEM327780 TUQ327737:TUQ327780 TKU327737:TKU327780 TAY327737:TAY327780 SRC327737:SRC327780 SHG327737:SHG327780 RXK327737:RXK327780 RNO327737:RNO327780 RDS327737:RDS327780 QTW327737:QTW327780 QKA327737:QKA327780 QAE327737:QAE327780 PQI327737:PQI327780 PGM327737:PGM327780 OWQ327737:OWQ327780 OMU327737:OMU327780 OCY327737:OCY327780 NTC327737:NTC327780 NJG327737:NJG327780 MZK327737:MZK327780 MPO327737:MPO327780 MFS327737:MFS327780 LVW327737:LVW327780 LMA327737:LMA327780 LCE327737:LCE327780 KSI327737:KSI327780 KIM327737:KIM327780 JYQ327737:JYQ327780 JOU327737:JOU327780 JEY327737:JEY327780 IVC327737:IVC327780 ILG327737:ILG327780 IBK327737:IBK327780 HRO327737:HRO327780 HHS327737:HHS327780 GXW327737:GXW327780 GOA327737:GOA327780 GEE327737:GEE327780 FUI327737:FUI327780 FKM327737:FKM327780 FAQ327737:FAQ327780 EQU327737:EQU327780 EGY327737:EGY327780 DXC327737:DXC327780 DNG327737:DNG327780 DDK327737:DDK327780 CTO327737:CTO327780 CJS327737:CJS327780 BZW327737:BZW327780 BQA327737:BQA327780 BGE327737:BGE327780 AWI327737:AWI327780 AMM327737:AMM327780 ACQ327737:ACQ327780 SU327737:SU327780 IY327737:IY327780 C327737:C327780 WVK262201:WVK262244 WLO262201:WLO262244 WBS262201:WBS262244 VRW262201:VRW262244 VIA262201:VIA262244 UYE262201:UYE262244 UOI262201:UOI262244 UEM262201:UEM262244 TUQ262201:TUQ262244 TKU262201:TKU262244 TAY262201:TAY262244 SRC262201:SRC262244 SHG262201:SHG262244 RXK262201:RXK262244 RNO262201:RNO262244 RDS262201:RDS262244 QTW262201:QTW262244 QKA262201:QKA262244 QAE262201:QAE262244 PQI262201:PQI262244 PGM262201:PGM262244 OWQ262201:OWQ262244 OMU262201:OMU262244 OCY262201:OCY262244 NTC262201:NTC262244 NJG262201:NJG262244 MZK262201:MZK262244 MPO262201:MPO262244 MFS262201:MFS262244 LVW262201:LVW262244 LMA262201:LMA262244 LCE262201:LCE262244 KSI262201:KSI262244 KIM262201:KIM262244 JYQ262201:JYQ262244 JOU262201:JOU262244 JEY262201:JEY262244 IVC262201:IVC262244 ILG262201:ILG262244 IBK262201:IBK262244 HRO262201:HRO262244 HHS262201:HHS262244 GXW262201:GXW262244 GOA262201:GOA262244 GEE262201:GEE262244 FUI262201:FUI262244 FKM262201:FKM262244 FAQ262201:FAQ262244 EQU262201:EQU262244 EGY262201:EGY262244 DXC262201:DXC262244 DNG262201:DNG262244 DDK262201:DDK262244 CTO262201:CTO262244 CJS262201:CJS262244 BZW262201:BZW262244 BQA262201:BQA262244 BGE262201:BGE262244 AWI262201:AWI262244 AMM262201:AMM262244 ACQ262201:ACQ262244 SU262201:SU262244 IY262201:IY262244 C262201:C262244 WVK196665:WVK196708 WLO196665:WLO196708 WBS196665:WBS196708 VRW196665:VRW196708 VIA196665:VIA196708 UYE196665:UYE196708 UOI196665:UOI196708 UEM196665:UEM196708 TUQ196665:TUQ196708 TKU196665:TKU196708 TAY196665:TAY196708 SRC196665:SRC196708 SHG196665:SHG196708 RXK196665:RXK196708 RNO196665:RNO196708 RDS196665:RDS196708 QTW196665:QTW196708 QKA196665:QKA196708 QAE196665:QAE196708 PQI196665:PQI196708 PGM196665:PGM196708 OWQ196665:OWQ196708 OMU196665:OMU196708 OCY196665:OCY196708 NTC196665:NTC196708 NJG196665:NJG196708 MZK196665:MZK196708 MPO196665:MPO196708 MFS196665:MFS196708 LVW196665:LVW196708 LMA196665:LMA196708 LCE196665:LCE196708 KSI196665:KSI196708 KIM196665:KIM196708 JYQ196665:JYQ196708 JOU196665:JOU196708 JEY196665:JEY196708 IVC196665:IVC196708 ILG196665:ILG196708 IBK196665:IBK196708 HRO196665:HRO196708 HHS196665:HHS196708 GXW196665:GXW196708 GOA196665:GOA196708 GEE196665:GEE196708 FUI196665:FUI196708 FKM196665:FKM196708 FAQ196665:FAQ196708 EQU196665:EQU196708 EGY196665:EGY196708 DXC196665:DXC196708 DNG196665:DNG196708 DDK196665:DDK196708 CTO196665:CTO196708 CJS196665:CJS196708 BZW196665:BZW196708 BQA196665:BQA196708 BGE196665:BGE196708 AWI196665:AWI196708 AMM196665:AMM196708 ACQ196665:ACQ196708 SU196665:SU196708 IY196665:IY196708 C196665:C196708 WVK131129:WVK131172 WLO131129:WLO131172 WBS131129:WBS131172 VRW131129:VRW131172 VIA131129:VIA131172 UYE131129:UYE131172 UOI131129:UOI131172 UEM131129:UEM131172 TUQ131129:TUQ131172 TKU131129:TKU131172 TAY131129:TAY131172 SRC131129:SRC131172 SHG131129:SHG131172 RXK131129:RXK131172 RNO131129:RNO131172 RDS131129:RDS131172 QTW131129:QTW131172 QKA131129:QKA131172 QAE131129:QAE131172 PQI131129:PQI131172 PGM131129:PGM131172 OWQ131129:OWQ131172 OMU131129:OMU131172 OCY131129:OCY131172 NTC131129:NTC131172 NJG131129:NJG131172 MZK131129:MZK131172 MPO131129:MPO131172 MFS131129:MFS131172 LVW131129:LVW131172 LMA131129:LMA131172 LCE131129:LCE131172 KSI131129:KSI131172 KIM131129:KIM131172 JYQ131129:JYQ131172 JOU131129:JOU131172 JEY131129:JEY131172 IVC131129:IVC131172 ILG131129:ILG131172 IBK131129:IBK131172 HRO131129:HRO131172 HHS131129:HHS131172 GXW131129:GXW131172 GOA131129:GOA131172 GEE131129:GEE131172 FUI131129:FUI131172 FKM131129:FKM131172 FAQ131129:FAQ131172 EQU131129:EQU131172 EGY131129:EGY131172 DXC131129:DXC131172 DNG131129:DNG131172 DDK131129:DDK131172 CTO131129:CTO131172 CJS131129:CJS131172 BZW131129:BZW131172 BQA131129:BQA131172 BGE131129:BGE131172 AWI131129:AWI131172 AMM131129:AMM131172 ACQ131129:ACQ131172 SU131129:SU131172 IY131129:IY131172 C131129:C131172 WVK65593:WVK65636 WLO65593:WLO65636 WBS65593:WBS65636 VRW65593:VRW65636 VIA65593:VIA65636 UYE65593:UYE65636 UOI65593:UOI65636 UEM65593:UEM65636 TUQ65593:TUQ65636 TKU65593:TKU65636 TAY65593:TAY65636 SRC65593:SRC65636 SHG65593:SHG65636 RXK65593:RXK65636 RNO65593:RNO65636 RDS65593:RDS65636 QTW65593:QTW65636 QKA65593:QKA65636 QAE65593:QAE65636 PQI65593:PQI65636 PGM65593:PGM65636 OWQ65593:OWQ65636 OMU65593:OMU65636 OCY65593:OCY65636 NTC65593:NTC65636 NJG65593:NJG65636 MZK65593:MZK65636 MPO65593:MPO65636 MFS65593:MFS65636 LVW65593:LVW65636 LMA65593:LMA65636 LCE65593:LCE65636 KSI65593:KSI65636 KIM65593:KIM65636 JYQ65593:JYQ65636 JOU65593:JOU65636 JEY65593:JEY65636 IVC65593:IVC65636 ILG65593:ILG65636 IBK65593:IBK65636 HRO65593:HRO65636 HHS65593:HHS65636 GXW65593:GXW65636 GOA65593:GOA65636 GEE65593:GEE65636 FUI65593:FUI65636 FKM65593:FKM65636 FAQ65593:FAQ65636 EQU65593:EQU65636 EGY65593:EGY65636 DXC65593:DXC65636 DNG65593:DNG65636 DDK65593:DDK65636 CTO65593:CTO65636 CJS65593:CJS65636 BZW65593:BZW65636 BQA65593:BQA65636 BGE65593:BGE65636 AWI65593:AWI65636 AMM65593:AMM65636 ACQ65593:ACQ65636 SU65593:SU65636 IY18:IY100">
      <formula1>$C$10:$C$13</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LISTAS!$E$5:$E$7</xm:f>
          </x14:formula1>
          <xm:sqref>C18:C100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N7"/>
  <sheetViews>
    <sheetView showGridLines="0" zoomScale="60" zoomScaleNormal="60" workbookViewId="0">
      <selection activeCell="G21" sqref="G21"/>
    </sheetView>
  </sheetViews>
  <sheetFormatPr baseColWidth="10" defaultRowHeight="15" x14ac:dyDescent="0.25"/>
  <cols>
    <col min="1" max="1" width="29.42578125" customWidth="1"/>
    <col min="2" max="13" width="13" bestFit="1" customWidth="1"/>
    <col min="14" max="14" width="14.5703125" bestFit="1" customWidth="1"/>
  </cols>
  <sheetData>
    <row r="2" spans="1:14" x14ac:dyDescent="0.25">
      <c r="B2" s="419" t="s">
        <v>106</v>
      </c>
      <c r="C2" s="419"/>
      <c r="D2" s="419"/>
      <c r="E2" s="419"/>
      <c r="F2" s="419"/>
      <c r="G2" s="419"/>
      <c r="H2" s="419"/>
      <c r="I2" s="419"/>
      <c r="J2" s="419"/>
      <c r="K2" s="419"/>
      <c r="L2" s="419"/>
      <c r="M2" s="419"/>
      <c r="N2" s="419"/>
    </row>
    <row r="3" spans="1:14" x14ac:dyDescent="0.25">
      <c r="B3" s="420">
        <v>42745</v>
      </c>
      <c r="C3" s="420"/>
      <c r="D3" s="420"/>
      <c r="E3" s="420"/>
      <c r="F3" s="420"/>
      <c r="G3" s="420"/>
      <c r="H3" s="420"/>
      <c r="I3" s="420"/>
      <c r="J3" s="420"/>
      <c r="K3" s="420"/>
      <c r="L3" s="420"/>
      <c r="M3" s="420"/>
      <c r="N3" s="420"/>
    </row>
    <row r="4" spans="1:14" x14ac:dyDescent="0.25">
      <c r="B4" s="111" t="s">
        <v>107</v>
      </c>
      <c r="C4" s="111" t="s">
        <v>108</v>
      </c>
      <c r="D4" s="111" t="s">
        <v>109</v>
      </c>
      <c r="E4" s="111" t="s">
        <v>110</v>
      </c>
      <c r="F4" s="111" t="s">
        <v>111</v>
      </c>
      <c r="G4" s="111" t="s">
        <v>112</v>
      </c>
      <c r="H4" s="111" t="s">
        <v>113</v>
      </c>
      <c r="I4" s="111" t="s">
        <v>114</v>
      </c>
      <c r="J4" s="111" t="s">
        <v>115</v>
      </c>
      <c r="K4" s="111" t="s">
        <v>116</v>
      </c>
      <c r="L4" s="111" t="s">
        <v>117</v>
      </c>
      <c r="M4" s="111" t="s">
        <v>118</v>
      </c>
      <c r="N4" s="111" t="s">
        <v>119</v>
      </c>
    </row>
    <row r="5" spans="1:14" x14ac:dyDescent="0.25">
      <c r="A5" s="112" t="s">
        <v>120</v>
      </c>
      <c r="B5" s="113"/>
      <c r="C5" s="113"/>
      <c r="D5" s="113"/>
      <c r="E5" s="113"/>
      <c r="F5" s="113"/>
      <c r="G5" s="113"/>
      <c r="H5" s="113"/>
      <c r="I5" s="113"/>
      <c r="J5" s="113"/>
      <c r="K5" s="113"/>
      <c r="L5" s="113"/>
      <c r="M5" s="113"/>
      <c r="N5" s="113">
        <f>SUM(B5:M5)</f>
        <v>0</v>
      </c>
    </row>
    <row r="6" spans="1:14" x14ac:dyDescent="0.25">
      <c r="A6" s="112" t="s">
        <v>121</v>
      </c>
      <c r="B6" s="113"/>
      <c r="C6" s="113"/>
      <c r="D6" s="113"/>
      <c r="E6" s="113"/>
      <c r="F6" s="113"/>
      <c r="G6" s="113"/>
      <c r="H6" s="113"/>
      <c r="I6" s="113"/>
      <c r="J6" s="113"/>
      <c r="K6" s="113"/>
      <c r="L6" s="113"/>
      <c r="M6" s="113"/>
      <c r="N6" s="113">
        <f t="shared" ref="N6:N7" si="0">SUM(B6:M6)</f>
        <v>0</v>
      </c>
    </row>
    <row r="7" spans="1:14" x14ac:dyDescent="0.25">
      <c r="A7" s="112" t="s">
        <v>70</v>
      </c>
      <c r="B7" s="113">
        <f>SUM(B5:B6)</f>
        <v>0</v>
      </c>
      <c r="C7" s="113">
        <f t="shared" ref="C7:M7" si="1">SUM(C5:C6)</f>
        <v>0</v>
      </c>
      <c r="D7" s="113">
        <f t="shared" si="1"/>
        <v>0</v>
      </c>
      <c r="E7" s="113">
        <f t="shared" si="1"/>
        <v>0</v>
      </c>
      <c r="F7" s="113">
        <f t="shared" si="1"/>
        <v>0</v>
      </c>
      <c r="G7" s="113">
        <f t="shared" si="1"/>
        <v>0</v>
      </c>
      <c r="H7" s="113">
        <f t="shared" si="1"/>
        <v>0</v>
      </c>
      <c r="I7" s="113">
        <f t="shared" si="1"/>
        <v>0</v>
      </c>
      <c r="J7" s="113">
        <f t="shared" si="1"/>
        <v>0</v>
      </c>
      <c r="K7" s="113">
        <f t="shared" si="1"/>
        <v>0</v>
      </c>
      <c r="L7" s="113">
        <f t="shared" si="1"/>
        <v>0</v>
      </c>
      <c r="M7" s="113">
        <f t="shared" si="1"/>
        <v>0</v>
      </c>
      <c r="N7" s="113">
        <f t="shared" si="0"/>
        <v>0</v>
      </c>
    </row>
  </sheetData>
  <mergeCells count="2">
    <mergeCell ref="B2:N2"/>
    <mergeCell ref="B3:N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L35"/>
  <sheetViews>
    <sheetView topLeftCell="A19" workbookViewId="0">
      <selection activeCell="A40" sqref="A40"/>
    </sheetView>
  </sheetViews>
  <sheetFormatPr baseColWidth="10" defaultRowHeight="15" x14ac:dyDescent="0.25"/>
  <cols>
    <col min="1" max="1" width="31.28515625" customWidth="1"/>
    <col min="2" max="2" width="13.7109375" bestFit="1" customWidth="1"/>
    <col min="3" max="3" width="56.7109375" bestFit="1" customWidth="1"/>
    <col min="4" max="4" width="35" customWidth="1"/>
    <col min="5" max="5" width="23" customWidth="1"/>
  </cols>
  <sheetData>
    <row r="1" spans="1:3" x14ac:dyDescent="0.25">
      <c r="A1" s="425" t="s">
        <v>122</v>
      </c>
      <c r="B1" s="425"/>
      <c r="C1" s="425"/>
    </row>
    <row r="3" spans="1:3" x14ac:dyDescent="0.25">
      <c r="A3" s="2" t="s">
        <v>123</v>
      </c>
      <c r="B3" s="2" t="s">
        <v>124</v>
      </c>
      <c r="C3" s="2" t="s">
        <v>125</v>
      </c>
    </row>
    <row r="4" spans="1:3" ht="26.25" x14ac:dyDescent="0.25">
      <c r="A4" s="426" t="s">
        <v>21</v>
      </c>
      <c r="B4" s="429" t="s">
        <v>126</v>
      </c>
      <c r="C4" s="7" t="s">
        <v>22</v>
      </c>
    </row>
    <row r="5" spans="1:3" x14ac:dyDescent="0.25">
      <c r="A5" s="427"/>
      <c r="B5" s="429"/>
      <c r="C5" s="7" t="s">
        <v>23</v>
      </c>
    </row>
    <row r="6" spans="1:3" x14ac:dyDescent="0.25">
      <c r="A6" s="427"/>
      <c r="B6" s="429"/>
      <c r="C6" s="7" t="s">
        <v>34</v>
      </c>
    </row>
    <row r="7" spans="1:3" x14ac:dyDescent="0.25">
      <c r="A7" s="427"/>
      <c r="B7" s="429"/>
      <c r="C7" s="7" t="s">
        <v>32</v>
      </c>
    </row>
    <row r="8" spans="1:3" x14ac:dyDescent="0.25">
      <c r="A8" s="427"/>
      <c r="B8" s="429"/>
      <c r="C8" s="7" t="s">
        <v>33</v>
      </c>
    </row>
    <row r="9" spans="1:3" x14ac:dyDescent="0.25">
      <c r="A9" s="427"/>
      <c r="B9" s="429"/>
      <c r="C9" s="7" t="s">
        <v>31</v>
      </c>
    </row>
    <row r="10" spans="1:3" x14ac:dyDescent="0.25">
      <c r="A10" s="427"/>
      <c r="B10" s="429"/>
      <c r="C10" s="7" t="s">
        <v>30</v>
      </c>
    </row>
    <row r="11" spans="1:3" x14ac:dyDescent="0.25">
      <c r="A11" s="427"/>
      <c r="B11" s="429"/>
      <c r="C11" s="7" t="s">
        <v>29</v>
      </c>
    </row>
    <row r="12" spans="1:3" x14ac:dyDescent="0.25">
      <c r="A12" s="427"/>
      <c r="B12" s="429"/>
      <c r="C12" s="7" t="s">
        <v>28</v>
      </c>
    </row>
    <row r="13" spans="1:3" x14ac:dyDescent="0.25">
      <c r="A13" s="427"/>
      <c r="B13" s="429"/>
      <c r="C13" s="7" t="s">
        <v>27</v>
      </c>
    </row>
    <row r="14" spans="1:3" x14ac:dyDescent="0.25">
      <c r="A14" s="427"/>
      <c r="B14" s="429"/>
      <c r="C14" s="7" t="s">
        <v>26</v>
      </c>
    </row>
    <row r="15" spans="1:3" x14ac:dyDescent="0.25">
      <c r="A15" s="427"/>
      <c r="B15" s="429"/>
      <c r="C15" s="7" t="s">
        <v>25</v>
      </c>
    </row>
    <row r="16" spans="1:3" x14ac:dyDescent="0.25">
      <c r="A16" s="428"/>
      <c r="B16" s="429"/>
      <c r="C16" s="5" t="s">
        <v>24</v>
      </c>
    </row>
    <row r="17" spans="1:12" x14ac:dyDescent="0.25">
      <c r="A17" s="429" t="s">
        <v>121</v>
      </c>
      <c r="B17" s="429" t="s">
        <v>126</v>
      </c>
      <c r="C17" s="1" t="s">
        <v>127</v>
      </c>
    </row>
    <row r="18" spans="1:12" x14ac:dyDescent="0.25">
      <c r="A18" s="429"/>
      <c r="B18" s="429"/>
      <c r="C18" s="1" t="s">
        <v>128</v>
      </c>
    </row>
    <row r="20" spans="1:12" x14ac:dyDescent="0.25">
      <c r="A20" s="430" t="s">
        <v>129</v>
      </c>
      <c r="B20" s="431"/>
      <c r="C20" s="431"/>
      <c r="D20" s="431"/>
      <c r="E20" s="431"/>
      <c r="F20" s="431"/>
      <c r="G20" s="431"/>
      <c r="H20" s="431"/>
      <c r="I20" s="431"/>
      <c r="J20" s="431"/>
      <c r="K20" s="431"/>
      <c r="L20" s="432"/>
    </row>
    <row r="21" spans="1:12" ht="39" x14ac:dyDescent="0.25">
      <c r="A21" s="7" t="s">
        <v>22</v>
      </c>
      <c r="B21" s="421" t="s">
        <v>283</v>
      </c>
      <c r="C21" s="422"/>
      <c r="D21" s="422"/>
      <c r="E21" s="422"/>
      <c r="F21" s="422"/>
      <c r="G21" s="422"/>
      <c r="H21" s="422"/>
      <c r="I21" s="422"/>
      <c r="J21" s="422"/>
      <c r="K21" s="422"/>
      <c r="L21" s="423"/>
    </row>
    <row r="22" spans="1:12" ht="26.25" x14ac:dyDescent="0.25">
      <c r="A22" s="7" t="s">
        <v>23</v>
      </c>
      <c r="B22" s="421" t="s">
        <v>284</v>
      </c>
      <c r="C22" s="422"/>
      <c r="D22" s="422"/>
      <c r="E22" s="422"/>
      <c r="F22" s="422"/>
      <c r="G22" s="422"/>
      <c r="H22" s="422"/>
      <c r="I22" s="422"/>
      <c r="J22" s="422"/>
      <c r="K22" s="422"/>
      <c r="L22" s="423"/>
    </row>
    <row r="23" spans="1:12" ht="26.25" x14ac:dyDescent="0.25">
      <c r="A23" s="7" t="s">
        <v>34</v>
      </c>
      <c r="B23" s="421"/>
      <c r="C23" s="422"/>
      <c r="D23" s="422"/>
      <c r="E23" s="422"/>
      <c r="F23" s="422"/>
      <c r="G23" s="422"/>
      <c r="H23" s="422"/>
      <c r="I23" s="422"/>
      <c r="J23" s="422"/>
      <c r="K23" s="422"/>
      <c r="L23" s="423"/>
    </row>
    <row r="24" spans="1:12" x14ac:dyDescent="0.25">
      <c r="A24" s="7" t="s">
        <v>32</v>
      </c>
      <c r="B24" s="421" t="s">
        <v>285</v>
      </c>
      <c r="C24" s="422"/>
      <c r="D24" s="422"/>
      <c r="E24" s="422"/>
      <c r="F24" s="422"/>
      <c r="G24" s="422"/>
      <c r="H24" s="422"/>
      <c r="I24" s="422"/>
      <c r="J24" s="422"/>
      <c r="K24" s="422"/>
      <c r="L24" s="423"/>
    </row>
    <row r="25" spans="1:12" x14ac:dyDescent="0.25">
      <c r="A25" s="7" t="s">
        <v>33</v>
      </c>
      <c r="B25" s="421" t="s">
        <v>286</v>
      </c>
      <c r="C25" s="422"/>
      <c r="D25" s="422"/>
      <c r="E25" s="422"/>
      <c r="F25" s="422"/>
      <c r="G25" s="422"/>
      <c r="H25" s="422"/>
      <c r="I25" s="422"/>
      <c r="J25" s="422"/>
      <c r="K25" s="422"/>
      <c r="L25" s="423"/>
    </row>
    <row r="26" spans="1:12" x14ac:dyDescent="0.25">
      <c r="A26" s="7" t="s">
        <v>31</v>
      </c>
      <c r="B26" s="421" t="s">
        <v>287</v>
      </c>
      <c r="C26" s="422"/>
      <c r="D26" s="422"/>
      <c r="E26" s="422"/>
      <c r="F26" s="422"/>
      <c r="G26" s="422"/>
      <c r="H26" s="422"/>
      <c r="I26" s="422"/>
      <c r="J26" s="422"/>
      <c r="K26" s="422"/>
      <c r="L26" s="423"/>
    </row>
    <row r="27" spans="1:12" x14ac:dyDescent="0.25">
      <c r="A27" s="7" t="s">
        <v>30</v>
      </c>
      <c r="B27" s="421" t="s">
        <v>288</v>
      </c>
      <c r="C27" s="422"/>
      <c r="D27" s="422"/>
      <c r="E27" s="422"/>
      <c r="F27" s="422"/>
      <c r="G27" s="422"/>
      <c r="H27" s="422"/>
      <c r="I27" s="422"/>
      <c r="J27" s="422"/>
      <c r="K27" s="422"/>
      <c r="L27" s="423"/>
    </row>
    <row r="28" spans="1:12" x14ac:dyDescent="0.25">
      <c r="A28" s="7" t="s">
        <v>29</v>
      </c>
      <c r="B28" s="421" t="s">
        <v>289</v>
      </c>
      <c r="C28" s="422"/>
      <c r="D28" s="422"/>
      <c r="E28" s="422"/>
      <c r="F28" s="422"/>
      <c r="G28" s="422"/>
      <c r="H28" s="422"/>
      <c r="I28" s="422"/>
      <c r="J28" s="422"/>
      <c r="K28" s="422"/>
      <c r="L28" s="423"/>
    </row>
    <row r="29" spans="1:12" x14ac:dyDescent="0.25">
      <c r="A29" s="7" t="s">
        <v>28</v>
      </c>
      <c r="B29" s="421" t="s">
        <v>290</v>
      </c>
      <c r="C29" s="422"/>
      <c r="D29" s="422"/>
      <c r="E29" s="422"/>
      <c r="F29" s="422"/>
      <c r="G29" s="422"/>
      <c r="H29" s="422"/>
      <c r="I29" s="422"/>
      <c r="J29" s="422"/>
      <c r="K29" s="422"/>
      <c r="L29" s="423"/>
    </row>
    <row r="30" spans="1:12" x14ac:dyDescent="0.25">
      <c r="A30" s="7" t="s">
        <v>27</v>
      </c>
      <c r="B30" s="421" t="s">
        <v>291</v>
      </c>
      <c r="C30" s="422"/>
      <c r="D30" s="422"/>
      <c r="E30" s="422"/>
      <c r="F30" s="422"/>
      <c r="G30" s="422"/>
      <c r="H30" s="422"/>
      <c r="I30" s="422"/>
      <c r="J30" s="422"/>
      <c r="K30" s="422"/>
      <c r="L30" s="423"/>
    </row>
    <row r="31" spans="1:12" x14ac:dyDescent="0.25">
      <c r="A31" s="7" t="s">
        <v>26</v>
      </c>
      <c r="B31" s="421" t="s">
        <v>292</v>
      </c>
      <c r="C31" s="422"/>
      <c r="D31" s="422"/>
      <c r="E31" s="422"/>
      <c r="F31" s="422"/>
      <c r="G31" s="422"/>
      <c r="H31" s="422"/>
      <c r="I31" s="422"/>
      <c r="J31" s="422"/>
      <c r="K31" s="422"/>
      <c r="L31" s="423"/>
    </row>
    <row r="32" spans="1:12" x14ac:dyDescent="0.25">
      <c r="A32" s="7" t="s">
        <v>25</v>
      </c>
      <c r="B32" s="421" t="s">
        <v>293</v>
      </c>
      <c r="C32" s="422"/>
      <c r="D32" s="422"/>
      <c r="E32" s="422"/>
      <c r="F32" s="422"/>
      <c r="G32" s="422"/>
      <c r="H32" s="422"/>
      <c r="I32" s="422"/>
      <c r="J32" s="422"/>
      <c r="K32" s="422"/>
      <c r="L32" s="423"/>
    </row>
    <row r="33" spans="1:12" x14ac:dyDescent="0.25">
      <c r="A33" s="7" t="s">
        <v>24</v>
      </c>
      <c r="B33" s="421" t="s">
        <v>294</v>
      </c>
      <c r="C33" s="422"/>
      <c r="D33" s="422"/>
      <c r="E33" s="422"/>
      <c r="F33" s="422"/>
      <c r="G33" s="422"/>
      <c r="H33" s="422"/>
      <c r="I33" s="422"/>
      <c r="J33" s="422"/>
      <c r="K33" s="422"/>
      <c r="L33" s="423"/>
    </row>
    <row r="34" spans="1:12" x14ac:dyDescent="0.25">
      <c r="B34" s="421"/>
      <c r="C34" s="422"/>
      <c r="D34" s="422"/>
      <c r="E34" s="422"/>
      <c r="F34" s="422"/>
      <c r="G34" s="422"/>
      <c r="H34" s="422"/>
      <c r="I34" s="422"/>
      <c r="J34" s="422"/>
      <c r="K34" s="422"/>
      <c r="L34" s="423"/>
    </row>
    <row r="35" spans="1:12" x14ac:dyDescent="0.25">
      <c r="A35" s="424" t="s">
        <v>130</v>
      </c>
      <c r="B35" s="424"/>
      <c r="C35" s="424"/>
      <c r="D35" s="424"/>
      <c r="E35" s="424"/>
      <c r="F35" s="424"/>
      <c r="G35" s="424"/>
      <c r="H35" s="424"/>
      <c r="I35" s="424"/>
      <c r="J35" s="424"/>
      <c r="K35" s="424"/>
      <c r="L35" s="424"/>
    </row>
  </sheetData>
  <mergeCells count="21">
    <mergeCell ref="A35:L35"/>
    <mergeCell ref="A1:C1"/>
    <mergeCell ref="A4:A16"/>
    <mergeCell ref="B4:B16"/>
    <mergeCell ref="A17:A18"/>
    <mergeCell ref="B17:B18"/>
    <mergeCell ref="A20:L20"/>
    <mergeCell ref="B21:L21"/>
    <mergeCell ref="B22:L22"/>
    <mergeCell ref="B23:L23"/>
    <mergeCell ref="B24:L24"/>
    <mergeCell ref="B25:L25"/>
    <mergeCell ref="B26:L26"/>
    <mergeCell ref="B27:L27"/>
    <mergeCell ref="B28:L28"/>
    <mergeCell ref="B29:L29"/>
    <mergeCell ref="B30:L30"/>
    <mergeCell ref="B31:L31"/>
    <mergeCell ref="B32:L32"/>
    <mergeCell ref="B34:L34"/>
    <mergeCell ref="B33:L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213"/>
  <sheetViews>
    <sheetView topLeftCell="F1" zoomScale="70" zoomScaleNormal="70" workbookViewId="0">
      <selection activeCell="M3" sqref="M3"/>
    </sheetView>
  </sheetViews>
  <sheetFormatPr baseColWidth="10" defaultRowHeight="12.75" x14ac:dyDescent="0.2"/>
  <cols>
    <col min="1" max="1" width="70.28515625" style="163" customWidth="1"/>
    <col min="2" max="2" width="27.28515625" style="163" customWidth="1"/>
    <col min="3" max="3" width="26.85546875" style="230" customWidth="1"/>
    <col min="4" max="4" width="9.7109375" style="230" customWidth="1"/>
    <col min="5" max="5" width="39.140625" style="157" customWidth="1"/>
    <col min="6" max="6" width="3" style="163" bestFit="1" customWidth="1"/>
    <col min="7" max="7" width="16.85546875" style="163" customWidth="1"/>
    <col min="8" max="9" width="36" style="163" customWidth="1"/>
    <col min="10" max="10" width="67.140625" style="163" customWidth="1"/>
    <col min="11" max="11" width="40.7109375" style="163" customWidth="1"/>
    <col min="12" max="12" width="43.28515625" style="163" customWidth="1"/>
    <col min="13" max="16384" width="11.42578125" style="163"/>
  </cols>
  <sheetData>
    <row r="1" spans="1:13" x14ac:dyDescent="0.2">
      <c r="C1" s="230" t="s">
        <v>776</v>
      </c>
      <c r="D1" s="230" t="s">
        <v>777</v>
      </c>
    </row>
    <row r="2" spans="1:13" ht="51" x14ac:dyDescent="0.2">
      <c r="A2" s="155" t="s">
        <v>817</v>
      </c>
      <c r="B2" s="156" t="s">
        <v>21</v>
      </c>
      <c r="C2" s="231" t="s">
        <v>204</v>
      </c>
      <c r="D2" s="232">
        <v>580209</v>
      </c>
      <c r="E2" s="157" t="s">
        <v>329</v>
      </c>
      <c r="F2" s="158">
        <v>51</v>
      </c>
      <c r="G2" s="159" t="s">
        <v>63</v>
      </c>
      <c r="H2" s="160" t="s">
        <v>297</v>
      </c>
      <c r="I2" s="161" t="s">
        <v>258</v>
      </c>
      <c r="J2" s="162" t="s">
        <v>244</v>
      </c>
      <c r="K2" s="157" t="s">
        <v>295</v>
      </c>
      <c r="M2" s="163" t="s">
        <v>830</v>
      </c>
    </row>
    <row r="3" spans="1:13" ht="25.5" x14ac:dyDescent="0.2">
      <c r="A3" s="155" t="s">
        <v>818</v>
      </c>
      <c r="C3" s="231" t="s">
        <v>639</v>
      </c>
      <c r="D3" s="232" t="s">
        <v>501</v>
      </c>
      <c r="E3" s="157" t="s">
        <v>79</v>
      </c>
      <c r="F3" s="158">
        <v>53</v>
      </c>
      <c r="G3" s="159" t="s">
        <v>71</v>
      </c>
      <c r="H3" s="160" t="s">
        <v>272</v>
      </c>
      <c r="I3" s="161" t="s">
        <v>259</v>
      </c>
      <c r="J3" s="162" t="s">
        <v>245</v>
      </c>
      <c r="K3" s="163" t="s">
        <v>296</v>
      </c>
      <c r="M3" s="163" t="s">
        <v>831</v>
      </c>
    </row>
    <row r="4" spans="1:13" ht="25.5" x14ac:dyDescent="0.2">
      <c r="A4" s="155"/>
      <c r="C4" s="231" t="s">
        <v>599</v>
      </c>
      <c r="D4" s="232" t="s">
        <v>457</v>
      </c>
      <c r="F4" s="158">
        <v>57</v>
      </c>
      <c r="G4" s="159" t="s">
        <v>72</v>
      </c>
      <c r="H4" s="160" t="s">
        <v>273</v>
      </c>
      <c r="I4" s="161" t="s">
        <v>260</v>
      </c>
      <c r="J4" s="162" t="s">
        <v>796</v>
      </c>
    </row>
    <row r="5" spans="1:13" ht="25.5" x14ac:dyDescent="0.25">
      <c r="A5" s="157"/>
      <c r="C5" s="231" t="s">
        <v>236</v>
      </c>
      <c r="D5" s="232" t="s">
        <v>461</v>
      </c>
      <c r="E5" t="s">
        <v>101</v>
      </c>
      <c r="F5" s="158">
        <v>58</v>
      </c>
      <c r="G5" s="159" t="s">
        <v>73</v>
      </c>
      <c r="H5" s="8" t="s">
        <v>816</v>
      </c>
      <c r="I5" s="161" t="s">
        <v>261</v>
      </c>
      <c r="J5" s="162" t="s">
        <v>244</v>
      </c>
    </row>
    <row r="6" spans="1:13" ht="25.5" x14ac:dyDescent="0.25">
      <c r="C6" s="245" t="s">
        <v>779</v>
      </c>
      <c r="D6" s="244">
        <v>530252</v>
      </c>
      <c r="E6" t="s">
        <v>102</v>
      </c>
      <c r="F6" s="158">
        <v>84</v>
      </c>
      <c r="H6" s="164" t="s">
        <v>274</v>
      </c>
      <c r="I6" s="161" t="s">
        <v>262</v>
      </c>
      <c r="J6" s="239" t="s">
        <v>803</v>
      </c>
    </row>
    <row r="7" spans="1:13" ht="15" x14ac:dyDescent="0.25">
      <c r="C7" s="231" t="s">
        <v>506</v>
      </c>
      <c r="D7" s="232" t="s">
        <v>334</v>
      </c>
      <c r="E7" t="s">
        <v>77</v>
      </c>
      <c r="H7" s="164" t="s">
        <v>275</v>
      </c>
      <c r="I7" s="161" t="s">
        <v>263</v>
      </c>
      <c r="J7" s="239" t="s">
        <v>804</v>
      </c>
    </row>
    <row r="8" spans="1:13" x14ac:dyDescent="0.2">
      <c r="C8" s="231" t="s">
        <v>154</v>
      </c>
      <c r="D8" s="232" t="s">
        <v>333</v>
      </c>
      <c r="H8" s="164" t="s">
        <v>276</v>
      </c>
      <c r="I8" s="161" t="s">
        <v>264</v>
      </c>
      <c r="J8" s="239" t="s">
        <v>805</v>
      </c>
    </row>
    <row r="9" spans="1:13" x14ac:dyDescent="0.2">
      <c r="C9" s="231" t="s">
        <v>202</v>
      </c>
      <c r="D9" s="232">
        <v>580204</v>
      </c>
      <c r="H9" s="164" t="s">
        <v>277</v>
      </c>
      <c r="I9" s="161" t="s">
        <v>265</v>
      </c>
      <c r="J9" s="239" t="s">
        <v>806</v>
      </c>
    </row>
    <row r="10" spans="1:13" x14ac:dyDescent="0.2">
      <c r="C10" s="231" t="s">
        <v>233</v>
      </c>
      <c r="D10" s="232" t="s">
        <v>443</v>
      </c>
      <c r="H10" s="164" t="s">
        <v>278</v>
      </c>
      <c r="I10" s="161" t="s">
        <v>266</v>
      </c>
      <c r="J10" s="239" t="s">
        <v>807</v>
      </c>
    </row>
    <row r="11" spans="1:13" ht="51" x14ac:dyDescent="0.2">
      <c r="C11" s="231" t="s">
        <v>606</v>
      </c>
      <c r="D11" s="232" t="s">
        <v>465</v>
      </c>
      <c r="H11" s="240" t="s">
        <v>280</v>
      </c>
      <c r="I11" s="241" t="s">
        <v>267</v>
      </c>
      <c r="J11" s="239" t="s">
        <v>808</v>
      </c>
      <c r="K11" s="162"/>
      <c r="L11" s="162"/>
    </row>
    <row r="12" spans="1:13" ht="24" customHeight="1" x14ac:dyDescent="0.2">
      <c r="C12" s="231" t="s">
        <v>507</v>
      </c>
      <c r="D12" s="232" t="s">
        <v>340</v>
      </c>
      <c r="H12" s="240" t="s">
        <v>281</v>
      </c>
      <c r="I12" s="241" t="s">
        <v>268</v>
      </c>
      <c r="J12" s="239" t="s">
        <v>809</v>
      </c>
      <c r="K12" s="162"/>
      <c r="L12" s="162"/>
      <c r="M12" s="165"/>
    </row>
    <row r="13" spans="1:13" x14ac:dyDescent="0.2">
      <c r="C13" s="231" t="s">
        <v>142</v>
      </c>
      <c r="D13" s="232">
        <v>510601</v>
      </c>
      <c r="H13" s="242" t="s">
        <v>282</v>
      </c>
      <c r="I13" s="243" t="s">
        <v>269</v>
      </c>
      <c r="J13" s="162" t="s">
        <v>823</v>
      </c>
      <c r="K13" s="162"/>
    </row>
    <row r="14" spans="1:13" ht="25.5" x14ac:dyDescent="0.2">
      <c r="C14" s="231" t="s">
        <v>592</v>
      </c>
      <c r="D14" s="232" t="s">
        <v>441</v>
      </c>
      <c r="H14" s="164" t="s">
        <v>279</v>
      </c>
      <c r="I14" s="161" t="s">
        <v>819</v>
      </c>
      <c r="J14" s="239" t="s">
        <v>810</v>
      </c>
    </row>
    <row r="15" spans="1:13" ht="37.5" customHeight="1" x14ac:dyDescent="0.2">
      <c r="C15" s="231" t="s">
        <v>174</v>
      </c>
      <c r="D15" s="232" t="s">
        <v>440</v>
      </c>
    </row>
    <row r="16" spans="1:13" ht="25.5" x14ac:dyDescent="0.2">
      <c r="C16" s="231" t="s">
        <v>643</v>
      </c>
      <c r="D16" s="232" t="s">
        <v>505</v>
      </c>
      <c r="I16" s="166"/>
    </row>
    <row r="17" spans="3:9" ht="38.25" x14ac:dyDescent="0.2">
      <c r="C17" s="231" t="s">
        <v>529</v>
      </c>
      <c r="D17" s="232" t="s">
        <v>366</v>
      </c>
      <c r="I17" s="166"/>
    </row>
    <row r="18" spans="3:9" x14ac:dyDescent="0.2">
      <c r="C18" s="231" t="s">
        <v>242</v>
      </c>
      <c r="D18" s="232">
        <v>580208</v>
      </c>
      <c r="I18" s="166"/>
    </row>
    <row r="19" spans="3:9" ht="38.25" x14ac:dyDescent="0.2">
      <c r="C19" s="231" t="s">
        <v>558</v>
      </c>
      <c r="D19" s="232" t="s">
        <v>400</v>
      </c>
      <c r="I19" s="166"/>
    </row>
    <row r="20" spans="3:9" ht="38.25" x14ac:dyDescent="0.2">
      <c r="C20" s="231" t="s">
        <v>637</v>
      </c>
      <c r="D20" s="232" t="s">
        <v>497</v>
      </c>
      <c r="I20" s="166"/>
    </row>
    <row r="21" spans="3:9" x14ac:dyDescent="0.2">
      <c r="C21" s="231" t="s">
        <v>561</v>
      </c>
      <c r="D21" s="232" t="s">
        <v>403</v>
      </c>
      <c r="I21" s="166"/>
    </row>
    <row r="22" spans="3:9" x14ac:dyDescent="0.2">
      <c r="C22" s="231" t="s">
        <v>578</v>
      </c>
      <c r="D22" s="232" t="s">
        <v>420</v>
      </c>
      <c r="I22" s="166"/>
    </row>
    <row r="23" spans="3:9" ht="25.5" x14ac:dyDescent="0.2">
      <c r="C23" s="231" t="s">
        <v>560</v>
      </c>
      <c r="D23" s="232" t="s">
        <v>402</v>
      </c>
      <c r="I23" s="166"/>
    </row>
    <row r="24" spans="3:9" ht="25.5" x14ac:dyDescent="0.2">
      <c r="C24" s="231" t="s">
        <v>564</v>
      </c>
      <c r="D24" s="232" t="s">
        <v>406</v>
      </c>
      <c r="I24" s="166"/>
    </row>
    <row r="25" spans="3:9" ht="25.5" x14ac:dyDescent="0.2">
      <c r="C25" s="245" t="s">
        <v>783</v>
      </c>
      <c r="D25" s="244">
        <v>530310</v>
      </c>
      <c r="I25" s="166"/>
    </row>
    <row r="26" spans="3:9" ht="25.5" x14ac:dyDescent="0.2">
      <c r="C26" s="231" t="s">
        <v>589</v>
      </c>
      <c r="D26" s="232" t="s">
        <v>437</v>
      </c>
      <c r="I26" s="166"/>
    </row>
    <row r="27" spans="3:9" ht="25.5" x14ac:dyDescent="0.2">
      <c r="C27" s="231" t="s">
        <v>590</v>
      </c>
      <c r="D27" s="232" t="s">
        <v>438</v>
      </c>
      <c r="I27" s="166"/>
    </row>
    <row r="28" spans="3:9" x14ac:dyDescent="0.2">
      <c r="C28" s="231" t="s">
        <v>38</v>
      </c>
      <c r="D28" s="232" t="s">
        <v>445</v>
      </c>
      <c r="I28" s="166"/>
    </row>
    <row r="29" spans="3:9" ht="63.75" x14ac:dyDescent="0.2">
      <c r="C29" s="231" t="s">
        <v>622</v>
      </c>
      <c r="D29" s="232" t="s">
        <v>482</v>
      </c>
      <c r="I29" s="166"/>
    </row>
    <row r="30" spans="3:9" ht="38.25" x14ac:dyDescent="0.2">
      <c r="C30" s="231" t="s">
        <v>621</v>
      </c>
      <c r="D30" s="232" t="s">
        <v>481</v>
      </c>
      <c r="I30" s="166"/>
    </row>
    <row r="31" spans="3:9" ht="38.25" x14ac:dyDescent="0.2">
      <c r="C31" s="231" t="s">
        <v>620</v>
      </c>
      <c r="D31" s="232" t="s">
        <v>480</v>
      </c>
      <c r="I31" s="166"/>
    </row>
    <row r="32" spans="3:9" ht="38.25" x14ac:dyDescent="0.2">
      <c r="C32" s="231" t="s">
        <v>619</v>
      </c>
      <c r="D32" s="232" t="s">
        <v>479</v>
      </c>
      <c r="I32" s="166"/>
    </row>
    <row r="33" spans="3:9" x14ac:dyDescent="0.2">
      <c r="C33" s="231" t="s">
        <v>196</v>
      </c>
      <c r="D33" s="232">
        <v>570203</v>
      </c>
      <c r="I33" s="166"/>
    </row>
    <row r="34" spans="3:9" ht="38.25" x14ac:dyDescent="0.2">
      <c r="C34" s="231" t="s">
        <v>531</v>
      </c>
      <c r="D34" s="232" t="s">
        <v>368</v>
      </c>
      <c r="I34" s="166"/>
    </row>
    <row r="35" spans="3:9" x14ac:dyDescent="0.2">
      <c r="C35" s="231" t="s">
        <v>148</v>
      </c>
      <c r="D35" s="232">
        <v>510704</v>
      </c>
      <c r="I35" s="166"/>
    </row>
    <row r="36" spans="3:9" ht="38.25" x14ac:dyDescent="0.2">
      <c r="C36" s="231" t="s">
        <v>150</v>
      </c>
      <c r="D36" s="232">
        <v>510707</v>
      </c>
      <c r="I36" s="166"/>
    </row>
    <row r="37" spans="3:9" ht="114.75" x14ac:dyDescent="0.2">
      <c r="C37" s="231" t="s">
        <v>617</v>
      </c>
      <c r="D37" s="232" t="s">
        <v>477</v>
      </c>
      <c r="I37" s="166"/>
    </row>
    <row r="38" spans="3:9" x14ac:dyDescent="0.2">
      <c r="C38" s="231" t="s">
        <v>605</v>
      </c>
      <c r="D38" s="232" t="s">
        <v>464</v>
      </c>
      <c r="I38" s="166"/>
    </row>
    <row r="39" spans="3:9" ht="25.5" x14ac:dyDescent="0.2">
      <c r="C39" s="231" t="s">
        <v>588</v>
      </c>
      <c r="D39" s="232" t="s">
        <v>436</v>
      </c>
      <c r="I39" s="166"/>
    </row>
    <row r="40" spans="3:9" ht="25.5" x14ac:dyDescent="0.2">
      <c r="C40" s="231" t="s">
        <v>584</v>
      </c>
      <c r="D40" s="232" t="s">
        <v>426</v>
      </c>
      <c r="I40" s="166"/>
    </row>
    <row r="41" spans="3:9" ht="51" x14ac:dyDescent="0.2">
      <c r="C41" s="231" t="s">
        <v>198</v>
      </c>
      <c r="D41" s="232">
        <v>570206</v>
      </c>
      <c r="I41" s="166"/>
    </row>
    <row r="42" spans="3:9" x14ac:dyDescent="0.2">
      <c r="C42" s="231" t="s">
        <v>630</v>
      </c>
      <c r="D42" s="232" t="s">
        <v>490</v>
      </c>
      <c r="I42" s="166"/>
    </row>
    <row r="43" spans="3:9" x14ac:dyDescent="0.2">
      <c r="C43" s="231" t="s">
        <v>139</v>
      </c>
      <c r="D43" s="232">
        <v>510204</v>
      </c>
      <c r="I43" s="166"/>
    </row>
    <row r="44" spans="3:9" x14ac:dyDescent="0.2">
      <c r="C44" s="231" t="s">
        <v>137</v>
      </c>
      <c r="D44" s="232">
        <v>510203</v>
      </c>
      <c r="I44" s="166"/>
    </row>
    <row r="45" spans="3:9" ht="38.25" x14ac:dyDescent="0.2">
      <c r="C45" s="231" t="s">
        <v>600</v>
      </c>
      <c r="D45" s="232" t="s">
        <v>458</v>
      </c>
      <c r="I45" s="166"/>
    </row>
    <row r="46" spans="3:9" ht="38.25" x14ac:dyDescent="0.2">
      <c r="C46" s="231" t="s">
        <v>591</v>
      </c>
      <c r="D46" s="232" t="s">
        <v>439</v>
      </c>
      <c r="I46" s="166"/>
    </row>
    <row r="47" spans="3:9" x14ac:dyDescent="0.2">
      <c r="C47" s="231" t="s">
        <v>146</v>
      </c>
      <c r="D47" s="232">
        <v>510703</v>
      </c>
      <c r="I47" s="166"/>
    </row>
    <row r="48" spans="3:9" x14ac:dyDescent="0.2">
      <c r="C48" s="231" t="s">
        <v>200</v>
      </c>
      <c r="D48" s="232">
        <v>570301</v>
      </c>
      <c r="I48" s="166"/>
    </row>
    <row r="49" spans="3:9" ht="25.5" x14ac:dyDescent="0.2">
      <c r="C49" s="231" t="s">
        <v>509</v>
      </c>
      <c r="D49" s="232" t="s">
        <v>344</v>
      </c>
      <c r="I49" s="166"/>
    </row>
    <row r="50" spans="3:9" ht="25.5" x14ac:dyDescent="0.2">
      <c r="C50" s="231" t="s">
        <v>527</v>
      </c>
      <c r="D50" s="232" t="s">
        <v>364</v>
      </c>
      <c r="I50" s="166"/>
    </row>
    <row r="51" spans="3:9" ht="25.5" x14ac:dyDescent="0.2">
      <c r="C51" s="231" t="s">
        <v>609</v>
      </c>
      <c r="D51" s="232" t="s">
        <v>468</v>
      </c>
      <c r="I51" s="166"/>
    </row>
    <row r="52" spans="3:9" ht="25.5" x14ac:dyDescent="0.2">
      <c r="C52" s="231" t="s">
        <v>615</v>
      </c>
      <c r="D52" s="232" t="s">
        <v>475</v>
      </c>
      <c r="I52" s="166"/>
    </row>
    <row r="53" spans="3:9" ht="38.25" x14ac:dyDescent="0.2">
      <c r="C53" s="231" t="s">
        <v>596</v>
      </c>
      <c r="D53" s="232" t="s">
        <v>452</v>
      </c>
      <c r="I53" s="166"/>
    </row>
    <row r="54" spans="3:9" ht="25.5" x14ac:dyDescent="0.2">
      <c r="C54" s="231" t="s">
        <v>614</v>
      </c>
      <c r="D54" s="232" t="s">
        <v>474</v>
      </c>
      <c r="I54" s="166"/>
    </row>
    <row r="55" spans="3:9" ht="25.5" x14ac:dyDescent="0.2">
      <c r="C55" s="231" t="s">
        <v>612</v>
      </c>
      <c r="D55" s="232" t="s">
        <v>472</v>
      </c>
      <c r="I55" s="166"/>
    </row>
    <row r="56" spans="3:9" ht="102" x14ac:dyDescent="0.2">
      <c r="C56" s="231" t="s">
        <v>508</v>
      </c>
      <c r="D56" s="232" t="s">
        <v>341</v>
      </c>
      <c r="I56" s="166"/>
    </row>
    <row r="57" spans="3:9" ht="51" x14ac:dyDescent="0.2">
      <c r="C57" s="231" t="s">
        <v>573</v>
      </c>
      <c r="D57" s="232" t="s">
        <v>415</v>
      </c>
      <c r="I57" s="166"/>
    </row>
    <row r="58" spans="3:9" ht="51" x14ac:dyDescent="0.2">
      <c r="C58" s="231" t="s">
        <v>553</v>
      </c>
      <c r="D58" s="232" t="s">
        <v>395</v>
      </c>
      <c r="I58" s="166"/>
    </row>
    <row r="59" spans="3:9" ht="25.5" x14ac:dyDescent="0.2">
      <c r="C59" s="231" t="s">
        <v>206</v>
      </c>
      <c r="D59" s="232">
        <v>840202</v>
      </c>
      <c r="I59" s="166"/>
    </row>
    <row r="60" spans="3:9" x14ac:dyDescent="0.2">
      <c r="C60" s="231" t="s">
        <v>39</v>
      </c>
      <c r="D60" s="232" t="s">
        <v>335</v>
      </c>
      <c r="I60" s="166"/>
    </row>
    <row r="61" spans="3:9" ht="25.5" x14ac:dyDescent="0.2">
      <c r="C61" s="245" t="s">
        <v>785</v>
      </c>
      <c r="D61" s="244">
        <v>840118</v>
      </c>
      <c r="I61" s="166"/>
    </row>
    <row r="62" spans="3:9" ht="25.5" x14ac:dyDescent="0.2">
      <c r="C62" s="231" t="s">
        <v>636</v>
      </c>
      <c r="D62" s="232" t="s">
        <v>496</v>
      </c>
      <c r="G62" s="229"/>
      <c r="I62" s="166"/>
    </row>
    <row r="63" spans="3:9" ht="25.5" x14ac:dyDescent="0.2">
      <c r="C63" s="231" t="s">
        <v>214</v>
      </c>
      <c r="D63" s="232">
        <v>840107</v>
      </c>
      <c r="G63" s="229"/>
      <c r="I63" s="166"/>
    </row>
    <row r="64" spans="3:9" ht="25.5" x14ac:dyDescent="0.2">
      <c r="C64" s="231" t="s">
        <v>218</v>
      </c>
      <c r="D64" s="232" t="s">
        <v>342</v>
      </c>
      <c r="G64" s="229"/>
      <c r="I64" s="166"/>
    </row>
    <row r="65" spans="3:9" x14ac:dyDescent="0.2">
      <c r="C65" s="231" t="s">
        <v>172</v>
      </c>
      <c r="D65" s="232" t="s">
        <v>430</v>
      </c>
      <c r="G65" s="229"/>
      <c r="I65" s="166"/>
    </row>
    <row r="66" spans="3:9" x14ac:dyDescent="0.2">
      <c r="C66" s="231" t="s">
        <v>223</v>
      </c>
      <c r="D66" s="232" t="s">
        <v>382</v>
      </c>
      <c r="G66" s="229"/>
      <c r="I66" s="166"/>
    </row>
    <row r="67" spans="3:9" ht="25.5" x14ac:dyDescent="0.2">
      <c r="C67" s="231" t="s">
        <v>545</v>
      </c>
      <c r="D67" s="232" t="s">
        <v>383</v>
      </c>
      <c r="G67" s="229"/>
      <c r="I67" s="166"/>
    </row>
    <row r="68" spans="3:9" x14ac:dyDescent="0.2">
      <c r="C68" s="231" t="s">
        <v>220</v>
      </c>
      <c r="D68" s="232" t="s">
        <v>343</v>
      </c>
      <c r="G68" s="229"/>
      <c r="I68" s="166"/>
    </row>
    <row r="69" spans="3:9" ht="25.5" x14ac:dyDescent="0.2">
      <c r="C69" s="231" t="s">
        <v>170</v>
      </c>
      <c r="D69" s="232" t="s">
        <v>429</v>
      </c>
      <c r="G69" s="229"/>
      <c r="I69" s="166"/>
    </row>
    <row r="70" spans="3:9" x14ac:dyDescent="0.2">
      <c r="C70" s="231" t="s">
        <v>238</v>
      </c>
      <c r="D70" s="232" t="s">
        <v>339</v>
      </c>
      <c r="G70" s="229"/>
      <c r="I70" s="166"/>
    </row>
    <row r="71" spans="3:9" x14ac:dyDescent="0.2">
      <c r="C71" s="231" t="s">
        <v>144</v>
      </c>
      <c r="D71" s="232">
        <v>510602</v>
      </c>
      <c r="G71" s="229"/>
      <c r="I71" s="166"/>
    </row>
    <row r="72" spans="3:9" ht="25.5" x14ac:dyDescent="0.2">
      <c r="C72" s="231" t="s">
        <v>641</v>
      </c>
      <c r="D72" s="232" t="s">
        <v>503</v>
      </c>
      <c r="G72" s="229"/>
      <c r="I72" s="166"/>
    </row>
    <row r="73" spans="3:9" ht="25.5" x14ac:dyDescent="0.2">
      <c r="C73" s="231" t="s">
        <v>642</v>
      </c>
      <c r="D73" s="232" t="s">
        <v>504</v>
      </c>
      <c r="G73" s="229"/>
      <c r="I73" s="166"/>
    </row>
    <row r="74" spans="3:9" x14ac:dyDescent="0.2">
      <c r="C74" s="233" t="s">
        <v>540</v>
      </c>
      <c r="D74" s="232" t="s">
        <v>377</v>
      </c>
      <c r="G74" s="229"/>
      <c r="I74" s="166"/>
    </row>
    <row r="75" spans="3:9" ht="63.75" x14ac:dyDescent="0.2">
      <c r="C75" s="231" t="s">
        <v>613</v>
      </c>
      <c r="D75" s="232" t="s">
        <v>473</v>
      </c>
      <c r="G75" s="229"/>
      <c r="I75" s="166"/>
    </row>
    <row r="76" spans="3:9" ht="25.5" x14ac:dyDescent="0.2">
      <c r="C76" s="231" t="s">
        <v>544</v>
      </c>
      <c r="D76" s="232" t="s">
        <v>381</v>
      </c>
      <c r="G76" s="229"/>
      <c r="I76" s="166"/>
    </row>
    <row r="77" spans="3:9" ht="25.5" x14ac:dyDescent="0.2">
      <c r="C77" s="231" t="s">
        <v>551</v>
      </c>
      <c r="D77" s="232" t="s">
        <v>393</v>
      </c>
      <c r="G77" s="229"/>
      <c r="I77" s="166"/>
    </row>
    <row r="78" spans="3:9" ht="38.25" x14ac:dyDescent="0.2">
      <c r="C78" s="231" t="s">
        <v>513</v>
      </c>
      <c r="D78" s="232" t="s">
        <v>349</v>
      </c>
      <c r="I78" s="166"/>
    </row>
    <row r="79" spans="3:9" ht="63.75" x14ac:dyDescent="0.2">
      <c r="C79" s="231" t="s">
        <v>549</v>
      </c>
      <c r="D79" s="232" t="s">
        <v>391</v>
      </c>
      <c r="I79" s="166"/>
    </row>
    <row r="80" spans="3:9" ht="63.75" x14ac:dyDescent="0.2">
      <c r="C80" s="231" t="s">
        <v>602</v>
      </c>
      <c r="D80" s="232" t="s">
        <v>460</v>
      </c>
      <c r="I80" s="166"/>
    </row>
    <row r="81" spans="3:9" ht="25.5" x14ac:dyDescent="0.2">
      <c r="C81" s="231" t="s">
        <v>604</v>
      </c>
      <c r="D81" s="232" t="s">
        <v>463</v>
      </c>
      <c r="I81" s="166"/>
    </row>
    <row r="82" spans="3:9" x14ac:dyDescent="0.2">
      <c r="C82" s="231" t="s">
        <v>577</v>
      </c>
      <c r="D82" s="232" t="s">
        <v>419</v>
      </c>
      <c r="I82" s="166"/>
    </row>
    <row r="83" spans="3:9" ht="25.5" x14ac:dyDescent="0.2">
      <c r="C83" s="231" t="s">
        <v>212</v>
      </c>
      <c r="D83" s="232">
        <v>840106</v>
      </c>
      <c r="I83" s="166"/>
    </row>
    <row r="84" spans="3:9" ht="25.5" x14ac:dyDescent="0.2">
      <c r="C84" s="231" t="s">
        <v>557</v>
      </c>
      <c r="D84" s="232" t="s">
        <v>399</v>
      </c>
      <c r="I84" s="166"/>
    </row>
    <row r="85" spans="3:9" x14ac:dyDescent="0.2">
      <c r="C85" s="231" t="s">
        <v>635</v>
      </c>
      <c r="D85" s="232" t="s">
        <v>495</v>
      </c>
      <c r="I85" s="166"/>
    </row>
    <row r="86" spans="3:9" ht="25.5" x14ac:dyDescent="0.2">
      <c r="C86" s="231" t="s">
        <v>181</v>
      </c>
      <c r="D86" s="232" t="s">
        <v>448</v>
      </c>
      <c r="I86" s="166"/>
    </row>
    <row r="87" spans="3:9" ht="25.5" x14ac:dyDescent="0.2">
      <c r="C87" s="231" t="s">
        <v>231</v>
      </c>
      <c r="D87" s="232" t="s">
        <v>431</v>
      </c>
      <c r="I87" s="166"/>
    </row>
    <row r="88" spans="3:9" ht="25.5" x14ac:dyDescent="0.2">
      <c r="C88" s="231" t="s">
        <v>36</v>
      </c>
      <c r="D88" s="232">
        <v>510509</v>
      </c>
      <c r="I88" s="166"/>
    </row>
    <row r="89" spans="3:9" ht="25.5" x14ac:dyDescent="0.2">
      <c r="C89" s="245" t="s">
        <v>781</v>
      </c>
      <c r="D89" s="244">
        <v>530851</v>
      </c>
      <c r="I89" s="166"/>
    </row>
    <row r="90" spans="3:9" ht="25.5" x14ac:dyDescent="0.2">
      <c r="C90" s="245" t="s">
        <v>782</v>
      </c>
      <c r="D90" s="244">
        <v>531412</v>
      </c>
      <c r="I90" s="166"/>
    </row>
    <row r="91" spans="3:9" ht="25.5" x14ac:dyDescent="0.2">
      <c r="C91" s="245" t="s">
        <v>784</v>
      </c>
      <c r="D91" s="244">
        <v>530312</v>
      </c>
      <c r="I91" s="166"/>
    </row>
    <row r="92" spans="3:9" ht="25.5" x14ac:dyDescent="0.2">
      <c r="C92" s="231" t="s">
        <v>579</v>
      </c>
      <c r="D92" s="232" t="s">
        <v>421</v>
      </c>
      <c r="I92" s="166"/>
    </row>
    <row r="93" spans="3:9" x14ac:dyDescent="0.2">
      <c r="C93" s="231" t="s">
        <v>562</v>
      </c>
      <c r="D93" s="232" t="s">
        <v>404</v>
      </c>
      <c r="I93" s="166"/>
    </row>
    <row r="94" spans="3:9" ht="63.75" x14ac:dyDescent="0.2">
      <c r="C94" s="231" t="s">
        <v>570</v>
      </c>
      <c r="D94" s="232" t="s">
        <v>412</v>
      </c>
      <c r="I94" s="166"/>
    </row>
    <row r="95" spans="3:9" ht="63.75" x14ac:dyDescent="0.2">
      <c r="C95" s="231" t="s">
        <v>566</v>
      </c>
      <c r="D95" s="232" t="s">
        <v>408</v>
      </c>
      <c r="I95" s="166"/>
    </row>
    <row r="96" spans="3:9" ht="51" x14ac:dyDescent="0.2">
      <c r="C96" s="231" t="s">
        <v>565</v>
      </c>
      <c r="D96" s="232" t="s">
        <v>407</v>
      </c>
      <c r="I96" s="166"/>
    </row>
    <row r="97" spans="3:9" x14ac:dyDescent="0.2">
      <c r="C97" s="231" t="s">
        <v>235</v>
      </c>
      <c r="D97" s="232" t="s">
        <v>450</v>
      </c>
      <c r="I97" s="166"/>
    </row>
    <row r="98" spans="3:9" ht="25.5" x14ac:dyDescent="0.2">
      <c r="C98" s="231" t="s">
        <v>628</v>
      </c>
      <c r="D98" s="232" t="s">
        <v>488</v>
      </c>
      <c r="I98" s="166"/>
    </row>
    <row r="99" spans="3:9" ht="25.5" x14ac:dyDescent="0.2">
      <c r="C99" s="231" t="s">
        <v>608</v>
      </c>
      <c r="D99" s="232" t="s">
        <v>467</v>
      </c>
      <c r="I99" s="166"/>
    </row>
    <row r="100" spans="3:9" ht="76.5" x14ac:dyDescent="0.2">
      <c r="C100" s="231" t="s">
        <v>597</v>
      </c>
      <c r="D100" s="232" t="s">
        <v>453</v>
      </c>
      <c r="I100" s="166"/>
    </row>
    <row r="101" spans="3:9" ht="76.5" x14ac:dyDescent="0.2">
      <c r="C101" s="231" t="s">
        <v>607</v>
      </c>
      <c r="D101" s="232" t="s">
        <v>466</v>
      </c>
      <c r="I101" s="166"/>
    </row>
    <row r="102" spans="3:9" ht="38.25" x14ac:dyDescent="0.2">
      <c r="C102" s="231" t="s">
        <v>611</v>
      </c>
      <c r="D102" s="232" t="s">
        <v>471</v>
      </c>
      <c r="I102" s="166"/>
    </row>
    <row r="103" spans="3:9" ht="25.5" x14ac:dyDescent="0.2">
      <c r="C103" s="231" t="s">
        <v>512</v>
      </c>
      <c r="D103" s="232" t="s">
        <v>348</v>
      </c>
      <c r="I103" s="166"/>
    </row>
    <row r="104" spans="3:9" ht="25.5" x14ac:dyDescent="0.2">
      <c r="C104" s="231" t="s">
        <v>512</v>
      </c>
      <c r="D104" s="232" t="s">
        <v>434</v>
      </c>
      <c r="I104" s="166"/>
    </row>
    <row r="105" spans="3:9" x14ac:dyDescent="0.2">
      <c r="C105" s="231" t="s">
        <v>559</v>
      </c>
      <c r="D105" s="232" t="s">
        <v>401</v>
      </c>
      <c r="I105" s="166"/>
    </row>
    <row r="106" spans="3:9" x14ac:dyDescent="0.2">
      <c r="C106" s="231" t="s">
        <v>559</v>
      </c>
      <c r="D106" s="232" t="s">
        <v>498</v>
      </c>
    </row>
    <row r="107" spans="3:9" x14ac:dyDescent="0.2">
      <c r="C107" s="231" t="s">
        <v>631</v>
      </c>
      <c r="D107" s="232" t="s">
        <v>491</v>
      </c>
    </row>
    <row r="108" spans="3:9" ht="25.5" x14ac:dyDescent="0.2">
      <c r="C108" s="231" t="s">
        <v>563</v>
      </c>
      <c r="D108" s="232" t="s">
        <v>405</v>
      </c>
    </row>
    <row r="109" spans="3:9" ht="38.25" x14ac:dyDescent="0.2">
      <c r="C109" s="231" t="s">
        <v>40</v>
      </c>
      <c r="D109" s="232" t="s">
        <v>442</v>
      </c>
    </row>
    <row r="110" spans="3:9" ht="25.5" x14ac:dyDescent="0.2">
      <c r="C110" s="231" t="s">
        <v>575</v>
      </c>
      <c r="D110" s="232" t="s">
        <v>417</v>
      </c>
    </row>
    <row r="111" spans="3:9" ht="25.5" x14ac:dyDescent="0.2">
      <c r="C111" s="231" t="s">
        <v>210</v>
      </c>
      <c r="D111" s="232">
        <v>840104</v>
      </c>
    </row>
    <row r="112" spans="3:9" ht="38.25" x14ac:dyDescent="0.2">
      <c r="C112" s="231" t="s">
        <v>555</v>
      </c>
      <c r="D112" s="232" t="s">
        <v>397</v>
      </c>
    </row>
    <row r="113" spans="3:4" ht="25.5" x14ac:dyDescent="0.2">
      <c r="C113" s="231" t="s">
        <v>634</v>
      </c>
      <c r="D113" s="232" t="s">
        <v>494</v>
      </c>
    </row>
    <row r="114" spans="3:4" x14ac:dyDescent="0.2">
      <c r="C114" s="231" t="s">
        <v>179</v>
      </c>
      <c r="D114" s="232" t="s">
        <v>447</v>
      </c>
    </row>
    <row r="115" spans="3:4" ht="38.25" x14ac:dyDescent="0.2">
      <c r="C115" s="231" t="s">
        <v>594</v>
      </c>
      <c r="D115" s="232" t="s">
        <v>449</v>
      </c>
    </row>
    <row r="116" spans="3:4" x14ac:dyDescent="0.2">
      <c r="C116" s="231" t="s">
        <v>178</v>
      </c>
      <c r="D116" s="232" t="s">
        <v>446</v>
      </c>
    </row>
    <row r="117" spans="3:4" x14ac:dyDescent="0.2">
      <c r="C117" s="231" t="s">
        <v>610</v>
      </c>
      <c r="D117" s="232" t="s">
        <v>470</v>
      </c>
    </row>
    <row r="118" spans="3:4" x14ac:dyDescent="0.2">
      <c r="C118" s="231" t="s">
        <v>184</v>
      </c>
      <c r="D118" s="232" t="s">
        <v>454</v>
      </c>
    </row>
    <row r="119" spans="3:4" ht="25.5" x14ac:dyDescent="0.2">
      <c r="C119" s="231" t="s">
        <v>595</v>
      </c>
      <c r="D119" s="232" t="s">
        <v>451</v>
      </c>
    </row>
    <row r="120" spans="3:4" x14ac:dyDescent="0.2">
      <c r="C120" s="231" t="s">
        <v>536</v>
      </c>
      <c r="D120" s="232" t="s">
        <v>373</v>
      </c>
    </row>
    <row r="121" spans="3:4" ht="25.5" x14ac:dyDescent="0.2">
      <c r="C121" s="231" t="s">
        <v>603</v>
      </c>
      <c r="D121" s="232" t="s">
        <v>462</v>
      </c>
    </row>
    <row r="122" spans="3:4" x14ac:dyDescent="0.2">
      <c r="C122" s="231" t="s">
        <v>574</v>
      </c>
      <c r="D122" s="232" t="s">
        <v>416</v>
      </c>
    </row>
    <row r="123" spans="3:4" x14ac:dyDescent="0.2">
      <c r="C123" s="231" t="s">
        <v>633</v>
      </c>
      <c r="D123" s="232" t="s">
        <v>493</v>
      </c>
    </row>
    <row r="124" spans="3:4" ht="25.5" x14ac:dyDescent="0.2">
      <c r="C124" s="231" t="s">
        <v>554</v>
      </c>
      <c r="D124" s="232" t="s">
        <v>396</v>
      </c>
    </row>
    <row r="125" spans="3:4" ht="25.5" x14ac:dyDescent="0.2">
      <c r="C125" s="231" t="s">
        <v>208</v>
      </c>
      <c r="D125" s="232">
        <v>840103</v>
      </c>
    </row>
    <row r="126" spans="3:4" x14ac:dyDescent="0.2">
      <c r="C126" s="231" t="s">
        <v>547</v>
      </c>
      <c r="D126" s="232" t="s">
        <v>389</v>
      </c>
    </row>
    <row r="127" spans="3:4" ht="51" x14ac:dyDescent="0.2">
      <c r="C127" s="231" t="s">
        <v>618</v>
      </c>
      <c r="D127" s="232" t="s">
        <v>478</v>
      </c>
    </row>
    <row r="128" spans="3:4" ht="25.5" x14ac:dyDescent="0.2">
      <c r="C128" s="231" t="s">
        <v>571</v>
      </c>
      <c r="D128" s="232" t="s">
        <v>413</v>
      </c>
    </row>
    <row r="129" spans="3:4" x14ac:dyDescent="0.2">
      <c r="C129" s="231" t="s">
        <v>583</v>
      </c>
      <c r="D129" s="232" t="s">
        <v>425</v>
      </c>
    </row>
    <row r="130" spans="3:4" ht="25.5" x14ac:dyDescent="0.2">
      <c r="C130" s="231" t="s">
        <v>629</v>
      </c>
      <c r="D130" s="232" t="s">
        <v>489</v>
      </c>
    </row>
    <row r="131" spans="3:4" x14ac:dyDescent="0.2">
      <c r="C131" s="231" t="s">
        <v>546</v>
      </c>
      <c r="D131" s="232" t="s">
        <v>384</v>
      </c>
    </row>
    <row r="132" spans="3:4" x14ac:dyDescent="0.2">
      <c r="C132" s="231" t="s">
        <v>192</v>
      </c>
      <c r="D132" s="232" t="s">
        <v>499</v>
      </c>
    </row>
    <row r="133" spans="3:4" x14ac:dyDescent="0.2">
      <c r="C133" s="231" t="s">
        <v>192</v>
      </c>
      <c r="D133" s="232">
        <v>840111</v>
      </c>
    </row>
    <row r="134" spans="3:4" x14ac:dyDescent="0.2">
      <c r="C134" s="231" t="s">
        <v>227</v>
      </c>
      <c r="D134" s="232" t="s">
        <v>386</v>
      </c>
    </row>
    <row r="135" spans="3:4" x14ac:dyDescent="0.2">
      <c r="C135" s="231" t="s">
        <v>225</v>
      </c>
      <c r="D135" s="232" t="s">
        <v>385</v>
      </c>
    </row>
    <row r="136" spans="3:4" x14ac:dyDescent="0.2">
      <c r="C136" s="231" t="s">
        <v>640</v>
      </c>
      <c r="D136" s="232" t="s">
        <v>502</v>
      </c>
    </row>
    <row r="137" spans="3:4" x14ac:dyDescent="0.2">
      <c r="C137" s="231" t="s">
        <v>152</v>
      </c>
      <c r="D137" s="232">
        <v>510709</v>
      </c>
    </row>
    <row r="138" spans="3:4" x14ac:dyDescent="0.2">
      <c r="C138" s="231" t="s">
        <v>601</v>
      </c>
      <c r="D138" s="232" t="s">
        <v>459</v>
      </c>
    </row>
    <row r="139" spans="3:4" x14ac:dyDescent="0.2">
      <c r="C139" s="231" t="s">
        <v>627</v>
      </c>
      <c r="D139" s="232" t="s">
        <v>487</v>
      </c>
    </row>
    <row r="140" spans="3:4" ht="25.5" x14ac:dyDescent="0.2">
      <c r="C140" s="231" t="s">
        <v>616</v>
      </c>
      <c r="D140" s="232" t="s">
        <v>476</v>
      </c>
    </row>
    <row r="141" spans="3:4" ht="38.25" x14ac:dyDescent="0.2">
      <c r="C141" s="231" t="s">
        <v>550</v>
      </c>
      <c r="D141" s="232" t="s">
        <v>392</v>
      </c>
    </row>
    <row r="142" spans="3:4" ht="38.25" x14ac:dyDescent="0.2">
      <c r="C142" s="231" t="s">
        <v>587</v>
      </c>
      <c r="D142" s="232" t="s">
        <v>433</v>
      </c>
    </row>
    <row r="143" spans="3:4" ht="38.25" x14ac:dyDescent="0.2">
      <c r="C143" s="231" t="s">
        <v>534</v>
      </c>
      <c r="D143" s="232" t="s">
        <v>371</v>
      </c>
    </row>
    <row r="144" spans="3:4" x14ac:dyDescent="0.2">
      <c r="C144" s="231" t="s">
        <v>186</v>
      </c>
      <c r="D144" s="232" t="s">
        <v>455</v>
      </c>
    </row>
    <row r="145" spans="3:4" ht="38.25" x14ac:dyDescent="0.2">
      <c r="C145" s="231" t="s">
        <v>626</v>
      </c>
      <c r="D145" s="232" t="s">
        <v>486</v>
      </c>
    </row>
    <row r="146" spans="3:4" ht="25.5" x14ac:dyDescent="0.2">
      <c r="C146" s="231" t="s">
        <v>625</v>
      </c>
      <c r="D146" s="232" t="s">
        <v>485</v>
      </c>
    </row>
    <row r="147" spans="3:4" ht="25.5" x14ac:dyDescent="0.2">
      <c r="C147" s="231" t="s">
        <v>624</v>
      </c>
      <c r="D147" s="232" t="s">
        <v>484</v>
      </c>
    </row>
    <row r="148" spans="3:4" ht="25.5" x14ac:dyDescent="0.2">
      <c r="C148" s="231" t="s">
        <v>623</v>
      </c>
      <c r="D148" s="232" t="s">
        <v>483</v>
      </c>
    </row>
    <row r="149" spans="3:4" x14ac:dyDescent="0.2">
      <c r="C149" s="231" t="s">
        <v>135</v>
      </c>
      <c r="D149" s="232">
        <v>510106</v>
      </c>
    </row>
    <row r="150" spans="3:4" x14ac:dyDescent="0.2">
      <c r="C150" s="231" t="s">
        <v>41</v>
      </c>
      <c r="D150" s="232">
        <v>570201</v>
      </c>
    </row>
    <row r="151" spans="3:4" x14ac:dyDescent="0.2">
      <c r="C151" s="231" t="s">
        <v>638</v>
      </c>
      <c r="D151" s="232" t="s">
        <v>500</v>
      </c>
    </row>
    <row r="152" spans="3:4" ht="51" x14ac:dyDescent="0.2">
      <c r="C152" s="231" t="s">
        <v>522</v>
      </c>
      <c r="D152" s="232" t="s">
        <v>359</v>
      </c>
    </row>
    <row r="153" spans="3:4" ht="25.5" x14ac:dyDescent="0.2">
      <c r="C153" s="231" t="s">
        <v>535</v>
      </c>
      <c r="D153" s="232" t="s">
        <v>372</v>
      </c>
    </row>
    <row r="154" spans="3:4" x14ac:dyDescent="0.2">
      <c r="C154" s="231" t="s">
        <v>532</v>
      </c>
      <c r="D154" s="232" t="s">
        <v>369</v>
      </c>
    </row>
    <row r="155" spans="3:4" x14ac:dyDescent="0.2">
      <c r="C155" s="231" t="s">
        <v>585</v>
      </c>
      <c r="D155" s="232" t="s">
        <v>427</v>
      </c>
    </row>
    <row r="156" spans="3:4" x14ac:dyDescent="0.2">
      <c r="C156" s="231" t="s">
        <v>229</v>
      </c>
      <c r="D156" s="232" t="s">
        <v>428</v>
      </c>
    </row>
    <row r="157" spans="3:4" ht="38.25" x14ac:dyDescent="0.2">
      <c r="C157" s="231" t="s">
        <v>541</v>
      </c>
      <c r="D157" s="232" t="s">
        <v>378</v>
      </c>
    </row>
    <row r="158" spans="3:4" x14ac:dyDescent="0.2">
      <c r="C158" s="231" t="s">
        <v>156</v>
      </c>
      <c r="D158" s="232" t="s">
        <v>337</v>
      </c>
    </row>
    <row r="159" spans="3:4" x14ac:dyDescent="0.2">
      <c r="C159" s="231" t="s">
        <v>511</v>
      </c>
      <c r="D159" s="232" t="s">
        <v>347</v>
      </c>
    </row>
    <row r="160" spans="3:4" ht="38.25" x14ac:dyDescent="0.2">
      <c r="C160" s="231" t="s">
        <v>161</v>
      </c>
      <c r="D160" s="232" t="s">
        <v>358</v>
      </c>
    </row>
    <row r="161" spans="3:4" ht="51" x14ac:dyDescent="0.2">
      <c r="C161" s="231" t="s">
        <v>538</v>
      </c>
      <c r="D161" s="232" t="s">
        <v>375</v>
      </c>
    </row>
    <row r="162" spans="3:4" ht="25.5" x14ac:dyDescent="0.2">
      <c r="C162" s="231" t="s">
        <v>158</v>
      </c>
      <c r="D162" s="232" t="s">
        <v>345</v>
      </c>
    </row>
    <row r="163" spans="3:4" ht="51" x14ac:dyDescent="0.2">
      <c r="C163" s="231" t="s">
        <v>543</v>
      </c>
      <c r="D163" s="232" t="s">
        <v>380</v>
      </c>
    </row>
    <row r="164" spans="3:4" ht="63.75" x14ac:dyDescent="0.2">
      <c r="C164" s="231" t="s">
        <v>539</v>
      </c>
      <c r="D164" s="232" t="s">
        <v>376</v>
      </c>
    </row>
    <row r="165" spans="3:4" ht="51" x14ac:dyDescent="0.2">
      <c r="C165" s="231" t="s">
        <v>510</v>
      </c>
      <c r="D165" s="232" t="s">
        <v>346</v>
      </c>
    </row>
    <row r="166" spans="3:4" x14ac:dyDescent="0.2">
      <c r="C166" s="231" t="s">
        <v>521</v>
      </c>
      <c r="D166" s="232" t="s">
        <v>357</v>
      </c>
    </row>
    <row r="167" spans="3:4" x14ac:dyDescent="0.2">
      <c r="C167" s="231" t="s">
        <v>521</v>
      </c>
      <c r="D167" s="232" t="s">
        <v>435</v>
      </c>
    </row>
    <row r="168" spans="3:4" ht="25.5" x14ac:dyDescent="0.2">
      <c r="C168" s="231" t="s">
        <v>515</v>
      </c>
      <c r="D168" s="232" t="s">
        <v>351</v>
      </c>
    </row>
    <row r="169" spans="3:4" ht="51" x14ac:dyDescent="0.2">
      <c r="C169" s="231" t="s">
        <v>528</v>
      </c>
      <c r="D169" s="232" t="s">
        <v>365</v>
      </c>
    </row>
    <row r="170" spans="3:4" ht="51" x14ac:dyDescent="0.2">
      <c r="C170" s="231" t="s">
        <v>525</v>
      </c>
      <c r="D170" s="232" t="s">
        <v>362</v>
      </c>
    </row>
    <row r="171" spans="3:4" ht="38.25" x14ac:dyDescent="0.2">
      <c r="C171" s="231" t="s">
        <v>516</v>
      </c>
      <c r="D171" s="232" t="s">
        <v>352</v>
      </c>
    </row>
    <row r="172" spans="3:4" ht="38.25" x14ac:dyDescent="0.2">
      <c r="C172" s="231" t="s">
        <v>517</v>
      </c>
      <c r="D172" s="232" t="s">
        <v>353</v>
      </c>
    </row>
    <row r="173" spans="3:4" ht="38.25" x14ac:dyDescent="0.2">
      <c r="C173" s="231" t="s">
        <v>524</v>
      </c>
      <c r="D173" s="232" t="s">
        <v>361</v>
      </c>
    </row>
    <row r="174" spans="3:4" ht="38.25" x14ac:dyDescent="0.2">
      <c r="C174" s="231" t="s">
        <v>526</v>
      </c>
      <c r="D174" s="232" t="s">
        <v>363</v>
      </c>
    </row>
    <row r="175" spans="3:4" x14ac:dyDescent="0.2">
      <c r="C175" s="231" t="s">
        <v>514</v>
      </c>
      <c r="D175" s="232" t="s">
        <v>350</v>
      </c>
    </row>
    <row r="176" spans="3:4" ht="25.5" x14ac:dyDescent="0.2">
      <c r="C176" s="231" t="s">
        <v>530</v>
      </c>
      <c r="D176" s="232" t="s">
        <v>367</v>
      </c>
    </row>
    <row r="177" spans="3:4" ht="25.5" x14ac:dyDescent="0.2">
      <c r="C177" s="231" t="s">
        <v>533</v>
      </c>
      <c r="D177" s="232" t="s">
        <v>370</v>
      </c>
    </row>
    <row r="178" spans="3:4" x14ac:dyDescent="0.2">
      <c r="C178" s="231" t="s">
        <v>537</v>
      </c>
      <c r="D178" s="232" t="s">
        <v>374</v>
      </c>
    </row>
    <row r="179" spans="3:4" ht="38.25" x14ac:dyDescent="0.2">
      <c r="C179" s="231" t="s">
        <v>523</v>
      </c>
      <c r="D179" s="232" t="s">
        <v>360</v>
      </c>
    </row>
    <row r="180" spans="3:4" ht="25.5" x14ac:dyDescent="0.2">
      <c r="C180" s="231" t="s">
        <v>518</v>
      </c>
      <c r="D180" s="232" t="s">
        <v>354</v>
      </c>
    </row>
    <row r="181" spans="3:4" ht="25.5" x14ac:dyDescent="0.2">
      <c r="C181" s="231" t="s">
        <v>519</v>
      </c>
      <c r="D181" s="232" t="s">
        <v>355</v>
      </c>
    </row>
    <row r="182" spans="3:4" ht="38.25" x14ac:dyDescent="0.2">
      <c r="C182" s="231" t="s">
        <v>542</v>
      </c>
      <c r="D182" s="232" t="s">
        <v>379</v>
      </c>
    </row>
    <row r="183" spans="3:4" ht="25.5" x14ac:dyDescent="0.2">
      <c r="C183" s="231" t="s">
        <v>586</v>
      </c>
      <c r="D183" s="232" t="s">
        <v>432</v>
      </c>
    </row>
    <row r="184" spans="3:4" ht="38.25" x14ac:dyDescent="0.2">
      <c r="C184" s="231" t="s">
        <v>520</v>
      </c>
      <c r="D184" s="232" t="s">
        <v>356</v>
      </c>
    </row>
    <row r="185" spans="3:4" ht="25.5" x14ac:dyDescent="0.2">
      <c r="C185" s="231" t="s">
        <v>598</v>
      </c>
      <c r="D185" s="232" t="s">
        <v>456</v>
      </c>
    </row>
    <row r="186" spans="3:4" ht="25.5" x14ac:dyDescent="0.2">
      <c r="C186" s="231" t="s">
        <v>632</v>
      </c>
      <c r="D186" s="232" t="s">
        <v>492</v>
      </c>
    </row>
    <row r="187" spans="3:4" x14ac:dyDescent="0.2">
      <c r="C187" s="245" t="s">
        <v>780</v>
      </c>
      <c r="D187" s="244">
        <v>530850</v>
      </c>
    </row>
    <row r="188" spans="3:4" ht="38.25" x14ac:dyDescent="0.2">
      <c r="C188" s="231" t="s">
        <v>194</v>
      </c>
      <c r="D188" s="232">
        <v>570102</v>
      </c>
    </row>
    <row r="189" spans="3:4" x14ac:dyDescent="0.2">
      <c r="C189" s="231" t="s">
        <v>37</v>
      </c>
      <c r="D189" s="232" t="s">
        <v>336</v>
      </c>
    </row>
    <row r="190" spans="3:4" x14ac:dyDescent="0.2">
      <c r="C190" s="231" t="s">
        <v>572</v>
      </c>
      <c r="D190" s="232" t="s">
        <v>414</v>
      </c>
    </row>
    <row r="191" spans="3:4" x14ac:dyDescent="0.2">
      <c r="C191" s="231" t="s">
        <v>552</v>
      </c>
      <c r="D191" s="232" t="s">
        <v>394</v>
      </c>
    </row>
    <row r="192" spans="3:4" ht="25.5" x14ac:dyDescent="0.2">
      <c r="C192" s="231" t="s">
        <v>778</v>
      </c>
      <c r="D192" s="232" t="s">
        <v>338</v>
      </c>
    </row>
    <row r="193" spans="3:4" x14ac:dyDescent="0.2">
      <c r="C193" s="231" t="s">
        <v>241</v>
      </c>
      <c r="D193" s="232" t="s">
        <v>469</v>
      </c>
    </row>
    <row r="194" spans="3:4" x14ac:dyDescent="0.2">
      <c r="C194" s="231" t="s">
        <v>576</v>
      </c>
      <c r="D194" s="232" t="s">
        <v>418</v>
      </c>
    </row>
    <row r="195" spans="3:4" ht="25.5" x14ac:dyDescent="0.2">
      <c r="C195" s="231" t="s">
        <v>556</v>
      </c>
      <c r="D195" s="232" t="s">
        <v>398</v>
      </c>
    </row>
    <row r="196" spans="3:4" ht="25.5" x14ac:dyDescent="0.2">
      <c r="C196" s="231" t="s">
        <v>582</v>
      </c>
      <c r="D196" s="232" t="s">
        <v>424</v>
      </c>
    </row>
    <row r="197" spans="3:4" ht="38.25" x14ac:dyDescent="0.2">
      <c r="C197" s="231" t="s">
        <v>569</v>
      </c>
      <c r="D197" s="232" t="s">
        <v>411</v>
      </c>
    </row>
    <row r="198" spans="3:4" ht="25.5" x14ac:dyDescent="0.2">
      <c r="C198" s="231" t="s">
        <v>581</v>
      </c>
      <c r="D198" s="232" t="s">
        <v>423</v>
      </c>
    </row>
    <row r="199" spans="3:4" ht="38.25" x14ac:dyDescent="0.2">
      <c r="C199" s="231" t="s">
        <v>568</v>
      </c>
      <c r="D199" s="246" t="s">
        <v>410</v>
      </c>
    </row>
    <row r="200" spans="3:4" ht="25.5" x14ac:dyDescent="0.2">
      <c r="C200" s="231" t="s">
        <v>580</v>
      </c>
      <c r="D200" s="246" t="s">
        <v>422</v>
      </c>
    </row>
    <row r="201" spans="3:4" ht="38.25" x14ac:dyDescent="0.2">
      <c r="C201" s="231" t="s">
        <v>567</v>
      </c>
      <c r="D201" s="246" t="s">
        <v>409</v>
      </c>
    </row>
    <row r="202" spans="3:4" ht="51" x14ac:dyDescent="0.2">
      <c r="C202" s="231" t="s">
        <v>593</v>
      </c>
      <c r="D202" s="246" t="s">
        <v>444</v>
      </c>
    </row>
    <row r="203" spans="3:4" ht="25.5" x14ac:dyDescent="0.2">
      <c r="C203" s="231" t="s">
        <v>548</v>
      </c>
      <c r="D203" s="246" t="s">
        <v>390</v>
      </c>
    </row>
    <row r="204" spans="3:4" ht="25.5" x14ac:dyDescent="0.2">
      <c r="C204" s="231" t="s">
        <v>42</v>
      </c>
      <c r="D204" s="246" t="s">
        <v>388</v>
      </c>
    </row>
    <row r="205" spans="3:4" ht="25.5" x14ac:dyDescent="0.2">
      <c r="C205" s="231" t="s">
        <v>43</v>
      </c>
      <c r="D205" s="246" t="s">
        <v>387</v>
      </c>
    </row>
    <row r="206" spans="3:4" x14ac:dyDescent="0.2">
      <c r="C206" s="231"/>
      <c r="D206" s="246"/>
    </row>
    <row r="207" spans="3:4" x14ac:dyDescent="0.2">
      <c r="C207" s="231"/>
      <c r="D207" s="246"/>
    </row>
    <row r="208" spans="3:4" x14ac:dyDescent="0.2">
      <c r="C208" s="231"/>
      <c r="D208" s="246"/>
    </row>
    <row r="209" spans="3:4" x14ac:dyDescent="0.2">
      <c r="C209" s="231"/>
      <c r="D209" s="246"/>
    </row>
    <row r="210" spans="3:4" x14ac:dyDescent="0.2">
      <c r="C210" s="231"/>
      <c r="D210" s="246"/>
    </row>
    <row r="211" spans="3:4" x14ac:dyDescent="0.2">
      <c r="C211" s="231"/>
      <c r="D211" s="246"/>
    </row>
    <row r="212" spans="3:4" x14ac:dyDescent="0.2">
      <c r="C212" s="231"/>
      <c r="D212" s="246"/>
    </row>
    <row r="213" spans="3:4" x14ac:dyDescent="0.2">
      <c r="C213" s="231"/>
      <c r="D213" s="246"/>
    </row>
  </sheetData>
  <sheetProtection selectLockedCells="1" selectUnlockedCells="1"/>
  <sortState ref="C2:D205">
    <sortCondition ref="C2:C205"/>
  </sortState>
  <conditionalFormatting sqref="D106:D198">
    <cfRule type="duplicateValues" dxfId="28" priority="6"/>
    <cfRule type="duplicateValues" dxfId="27" priority="7"/>
    <cfRule type="duplicateValues" dxfId="26" priority="8"/>
  </conditionalFormatting>
  <conditionalFormatting sqref="D1:D105 D214:D1048576 D199:D205">
    <cfRule type="duplicateValues" dxfId="25" priority="15"/>
    <cfRule type="duplicateValues" dxfId="24" priority="16"/>
    <cfRule type="duplicateValues" dxfId="23" priority="17"/>
  </conditionalFormatting>
  <conditionalFormatting sqref="D214:D1048576 D1:D205">
    <cfRule type="duplicateValues" dxfId="22" priority="27"/>
  </conditionalFormatting>
  <conditionalFormatting sqref="D206:D213">
    <cfRule type="duplicateValues" dxfId="21" priority="1"/>
    <cfRule type="duplicateValues" dxfId="20" priority="2"/>
    <cfRule type="duplicateValues" dxfId="19" priority="3"/>
  </conditionalFormatting>
  <conditionalFormatting sqref="D206:D213">
    <cfRule type="duplicateValues" dxfId="18" priority="4"/>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G205"/>
  <sheetViews>
    <sheetView showGridLines="0" topLeftCell="A117" zoomScaleNormal="100" workbookViewId="0">
      <selection activeCell="C129" sqref="C129"/>
    </sheetView>
  </sheetViews>
  <sheetFormatPr baseColWidth="10" defaultRowHeight="18.75" x14ac:dyDescent="0.3"/>
  <cols>
    <col min="1" max="1" width="10.42578125" style="235" customWidth="1"/>
    <col min="2" max="2" width="11.140625" style="235" customWidth="1"/>
    <col min="3" max="3" width="47.85546875" style="220" customWidth="1"/>
    <col min="4" max="4" width="138" style="221" customWidth="1"/>
    <col min="5" max="16384" width="11.42578125" style="211"/>
  </cols>
  <sheetData>
    <row r="1" spans="1:4" x14ac:dyDescent="0.3">
      <c r="A1" s="209" t="s">
        <v>131</v>
      </c>
      <c r="B1" s="209" t="s">
        <v>132</v>
      </c>
      <c r="C1" s="219" t="s">
        <v>133</v>
      </c>
      <c r="D1" s="221" t="s">
        <v>134</v>
      </c>
    </row>
    <row r="2" spans="1:4" ht="56.25" x14ac:dyDescent="0.3">
      <c r="A2" s="234">
        <v>1</v>
      </c>
      <c r="B2" s="234">
        <v>510106</v>
      </c>
      <c r="C2" s="215" t="s">
        <v>135</v>
      </c>
      <c r="D2" s="220" t="s">
        <v>136</v>
      </c>
    </row>
    <row r="3" spans="1:4" ht="37.5" x14ac:dyDescent="0.3">
      <c r="A3" s="234">
        <v>2</v>
      </c>
      <c r="B3" s="234">
        <v>510203</v>
      </c>
      <c r="C3" s="215" t="s">
        <v>137</v>
      </c>
      <c r="D3" s="220" t="s">
        <v>138</v>
      </c>
    </row>
    <row r="4" spans="1:4" ht="37.5" x14ac:dyDescent="0.3">
      <c r="A4" s="234">
        <v>3</v>
      </c>
      <c r="B4" s="234">
        <v>510204</v>
      </c>
      <c r="C4" s="215" t="s">
        <v>139</v>
      </c>
      <c r="D4" s="220" t="s">
        <v>140</v>
      </c>
    </row>
    <row r="5" spans="1:4" ht="37.5" x14ac:dyDescent="0.3">
      <c r="A5" s="234">
        <v>4</v>
      </c>
      <c r="B5" s="234">
        <v>510509</v>
      </c>
      <c r="C5" s="215" t="s">
        <v>36</v>
      </c>
      <c r="D5" s="220" t="s">
        <v>141</v>
      </c>
    </row>
    <row r="6" spans="1:4" x14ac:dyDescent="0.3">
      <c r="A6" s="234">
        <v>5</v>
      </c>
      <c r="B6" s="234">
        <v>510601</v>
      </c>
      <c r="C6" s="215" t="s">
        <v>142</v>
      </c>
      <c r="D6" s="220" t="s">
        <v>143</v>
      </c>
    </row>
    <row r="7" spans="1:4" ht="37.5" x14ac:dyDescent="0.3">
      <c r="A7" s="234">
        <v>6</v>
      </c>
      <c r="B7" s="234">
        <v>510602</v>
      </c>
      <c r="C7" s="215" t="s">
        <v>144</v>
      </c>
      <c r="D7" s="220" t="s">
        <v>145</v>
      </c>
    </row>
    <row r="8" spans="1:4" ht="37.5" x14ac:dyDescent="0.3">
      <c r="A8" s="234">
        <v>7</v>
      </c>
      <c r="B8" s="234">
        <v>510703</v>
      </c>
      <c r="C8" s="215" t="s">
        <v>146</v>
      </c>
      <c r="D8" s="220" t="s">
        <v>147</v>
      </c>
    </row>
    <row r="9" spans="1:4" ht="37.5" x14ac:dyDescent="0.3">
      <c r="A9" s="234">
        <v>8</v>
      </c>
      <c r="B9" s="234">
        <v>510704</v>
      </c>
      <c r="C9" s="215" t="s">
        <v>148</v>
      </c>
      <c r="D9" s="220" t="s">
        <v>149</v>
      </c>
    </row>
    <row r="10" spans="1:4" ht="37.5" x14ac:dyDescent="0.3">
      <c r="A10" s="234">
        <v>9</v>
      </c>
      <c r="B10" s="234">
        <v>510707</v>
      </c>
      <c r="C10" s="215" t="s">
        <v>150</v>
      </c>
      <c r="D10" s="220" t="s">
        <v>151</v>
      </c>
    </row>
    <row r="11" spans="1:4" x14ac:dyDescent="0.3">
      <c r="A11" s="234">
        <v>10</v>
      </c>
      <c r="B11" s="234">
        <v>510709</v>
      </c>
      <c r="C11" s="215" t="s">
        <v>152</v>
      </c>
      <c r="D11" s="220" t="s">
        <v>153</v>
      </c>
    </row>
    <row r="12" spans="1:4" x14ac:dyDescent="0.3">
      <c r="A12" s="234">
        <v>11</v>
      </c>
      <c r="B12" s="234" t="s">
        <v>333</v>
      </c>
      <c r="C12" s="215" t="s">
        <v>154</v>
      </c>
      <c r="D12" s="220" t="s">
        <v>155</v>
      </c>
    </row>
    <row r="13" spans="1:4" x14ac:dyDescent="0.3">
      <c r="A13" s="234">
        <v>12</v>
      </c>
      <c r="B13" s="234" t="s">
        <v>334</v>
      </c>
      <c r="C13" s="215" t="s">
        <v>506</v>
      </c>
      <c r="D13" s="220" t="s">
        <v>644</v>
      </c>
    </row>
    <row r="14" spans="1:4" x14ac:dyDescent="0.3">
      <c r="A14" s="234">
        <v>13</v>
      </c>
      <c r="B14" s="234" t="s">
        <v>335</v>
      </c>
      <c r="C14" s="215" t="s">
        <v>39</v>
      </c>
      <c r="D14" s="220" t="s">
        <v>645</v>
      </c>
    </row>
    <row r="15" spans="1:4" ht="37.5" x14ac:dyDescent="0.3">
      <c r="A15" s="234">
        <v>14</v>
      </c>
      <c r="B15" s="234" t="s">
        <v>336</v>
      </c>
      <c r="C15" s="215" t="s">
        <v>37</v>
      </c>
      <c r="D15" s="220" t="s">
        <v>646</v>
      </c>
    </row>
    <row r="16" spans="1:4" x14ac:dyDescent="0.3">
      <c r="A16" s="234">
        <v>15</v>
      </c>
      <c r="B16" s="234" t="s">
        <v>337</v>
      </c>
      <c r="C16" s="215" t="s">
        <v>156</v>
      </c>
      <c r="D16" s="220" t="s">
        <v>157</v>
      </c>
    </row>
    <row r="17" spans="1:4" x14ac:dyDescent="0.3">
      <c r="A17" s="234">
        <v>16</v>
      </c>
      <c r="B17" s="234" t="s">
        <v>338</v>
      </c>
      <c r="C17" s="215" t="s">
        <v>778</v>
      </c>
      <c r="D17" s="220" t="s">
        <v>824</v>
      </c>
    </row>
    <row r="18" spans="1:4" ht="37.5" x14ac:dyDescent="0.3">
      <c r="A18" s="234">
        <v>17</v>
      </c>
      <c r="B18" s="234" t="s">
        <v>339</v>
      </c>
      <c r="C18" s="215" t="s">
        <v>238</v>
      </c>
      <c r="D18" s="220" t="s">
        <v>239</v>
      </c>
    </row>
    <row r="19" spans="1:4" ht="37.5" x14ac:dyDescent="0.3">
      <c r="A19" s="234">
        <v>18</v>
      </c>
      <c r="B19" s="234" t="s">
        <v>340</v>
      </c>
      <c r="C19" s="215" t="s">
        <v>507</v>
      </c>
      <c r="D19" s="220" t="s">
        <v>647</v>
      </c>
    </row>
    <row r="20" spans="1:4" ht="112.5" x14ac:dyDescent="0.3">
      <c r="A20" s="234">
        <v>19</v>
      </c>
      <c r="B20" s="234" t="s">
        <v>341</v>
      </c>
      <c r="C20" s="215" t="s">
        <v>508</v>
      </c>
      <c r="D20" s="220" t="s">
        <v>217</v>
      </c>
    </row>
    <row r="21" spans="1:4" x14ac:dyDescent="0.3">
      <c r="A21" s="234">
        <v>20</v>
      </c>
      <c r="B21" s="234" t="s">
        <v>342</v>
      </c>
      <c r="C21" s="215" t="s">
        <v>218</v>
      </c>
      <c r="D21" s="220" t="s">
        <v>219</v>
      </c>
    </row>
    <row r="22" spans="1:4" ht="37.5" x14ac:dyDescent="0.3">
      <c r="A22" s="234">
        <v>21</v>
      </c>
      <c r="B22" s="234" t="s">
        <v>343</v>
      </c>
      <c r="C22" s="215" t="s">
        <v>220</v>
      </c>
      <c r="D22" s="220" t="s">
        <v>221</v>
      </c>
    </row>
    <row r="23" spans="1:4" x14ac:dyDescent="0.3">
      <c r="A23" s="234">
        <v>22</v>
      </c>
      <c r="B23" s="234" t="s">
        <v>344</v>
      </c>
      <c r="C23" s="215" t="s">
        <v>509</v>
      </c>
      <c r="D23" s="220" t="s">
        <v>648</v>
      </c>
    </row>
    <row r="24" spans="1:4" ht="37.5" x14ac:dyDescent="0.3">
      <c r="A24" s="234">
        <v>23</v>
      </c>
      <c r="B24" s="234" t="s">
        <v>345</v>
      </c>
      <c r="C24" s="215" t="s">
        <v>158</v>
      </c>
      <c r="D24" s="220" t="s">
        <v>159</v>
      </c>
    </row>
    <row r="25" spans="1:4" ht="75" x14ac:dyDescent="0.3">
      <c r="A25" s="234">
        <v>24</v>
      </c>
      <c r="B25" s="234" t="s">
        <v>346</v>
      </c>
      <c r="C25" s="215" t="s">
        <v>510</v>
      </c>
      <c r="D25" s="220" t="s">
        <v>649</v>
      </c>
    </row>
    <row r="26" spans="1:4" ht="37.5" x14ac:dyDescent="0.3">
      <c r="A26" s="234">
        <v>25</v>
      </c>
      <c r="B26" s="234" t="s">
        <v>347</v>
      </c>
      <c r="C26" s="215" t="s">
        <v>511</v>
      </c>
      <c r="D26" s="220" t="s">
        <v>650</v>
      </c>
    </row>
    <row r="27" spans="1:4" ht="37.5" x14ac:dyDescent="0.3">
      <c r="A27" s="234">
        <v>26</v>
      </c>
      <c r="B27" s="234" t="s">
        <v>348</v>
      </c>
      <c r="C27" s="215" t="s">
        <v>512</v>
      </c>
      <c r="D27" s="220" t="s">
        <v>651</v>
      </c>
    </row>
    <row r="28" spans="1:4" ht="37.5" x14ac:dyDescent="0.3">
      <c r="A28" s="234">
        <v>27</v>
      </c>
      <c r="B28" s="234" t="s">
        <v>349</v>
      </c>
      <c r="C28" s="215" t="s">
        <v>513</v>
      </c>
      <c r="D28" s="220" t="s">
        <v>652</v>
      </c>
    </row>
    <row r="29" spans="1:4" x14ac:dyDescent="0.3">
      <c r="A29" s="234">
        <v>28</v>
      </c>
      <c r="B29" s="234" t="s">
        <v>350</v>
      </c>
      <c r="C29" s="215" t="s">
        <v>514</v>
      </c>
      <c r="D29" s="220" t="s">
        <v>653</v>
      </c>
    </row>
    <row r="30" spans="1:4" ht="75" x14ac:dyDescent="0.3">
      <c r="A30" s="234">
        <v>29</v>
      </c>
      <c r="B30" s="234" t="s">
        <v>351</v>
      </c>
      <c r="C30" s="215" t="s">
        <v>515</v>
      </c>
      <c r="D30" s="220" t="s">
        <v>654</v>
      </c>
    </row>
    <row r="31" spans="1:4" ht="37.5" x14ac:dyDescent="0.3">
      <c r="A31" s="234">
        <v>30</v>
      </c>
      <c r="B31" s="234" t="s">
        <v>352</v>
      </c>
      <c r="C31" s="215" t="s">
        <v>516</v>
      </c>
      <c r="D31" s="220" t="s">
        <v>655</v>
      </c>
    </row>
    <row r="32" spans="1:4" ht="37.5" x14ac:dyDescent="0.3">
      <c r="A32" s="234">
        <v>31</v>
      </c>
      <c r="B32" s="234" t="s">
        <v>353</v>
      </c>
      <c r="C32" s="215" t="s">
        <v>517</v>
      </c>
      <c r="D32" s="220" t="s">
        <v>160</v>
      </c>
    </row>
    <row r="33" spans="1:4" ht="37.5" x14ac:dyDescent="0.3">
      <c r="A33" s="234">
        <v>32</v>
      </c>
      <c r="B33" s="234" t="s">
        <v>354</v>
      </c>
      <c r="C33" s="215" t="s">
        <v>518</v>
      </c>
      <c r="D33" s="220" t="s">
        <v>656</v>
      </c>
    </row>
    <row r="34" spans="1:4" ht="56.25" x14ac:dyDescent="0.3">
      <c r="A34" s="234">
        <v>33</v>
      </c>
      <c r="B34" s="234" t="s">
        <v>355</v>
      </c>
      <c r="C34" s="215" t="s">
        <v>519</v>
      </c>
      <c r="D34" s="220" t="s">
        <v>657</v>
      </c>
    </row>
    <row r="35" spans="1:4" ht="37.5" x14ac:dyDescent="0.3">
      <c r="A35" s="234">
        <v>34</v>
      </c>
      <c r="B35" s="234" t="s">
        <v>356</v>
      </c>
      <c r="C35" s="215" t="s">
        <v>520</v>
      </c>
      <c r="D35" s="220" t="s">
        <v>658</v>
      </c>
    </row>
    <row r="36" spans="1:4" x14ac:dyDescent="0.3">
      <c r="A36" s="234">
        <v>35</v>
      </c>
      <c r="B36" s="234" t="s">
        <v>357</v>
      </c>
      <c r="C36" s="215" t="s">
        <v>521</v>
      </c>
      <c r="D36" s="220" t="s">
        <v>659</v>
      </c>
    </row>
    <row r="37" spans="1:4" ht="56.25" x14ac:dyDescent="0.3">
      <c r="A37" s="234">
        <v>36</v>
      </c>
      <c r="B37" s="234" t="s">
        <v>358</v>
      </c>
      <c r="C37" s="215" t="s">
        <v>161</v>
      </c>
      <c r="D37" s="220" t="s">
        <v>162</v>
      </c>
    </row>
    <row r="38" spans="1:4" ht="56.25" x14ac:dyDescent="0.3">
      <c r="A38" s="234">
        <v>37</v>
      </c>
      <c r="B38" s="234" t="s">
        <v>359</v>
      </c>
      <c r="C38" s="215" t="s">
        <v>522</v>
      </c>
      <c r="D38" s="220" t="s">
        <v>660</v>
      </c>
    </row>
    <row r="39" spans="1:4" ht="37.5" x14ac:dyDescent="0.3">
      <c r="A39" s="234">
        <v>38</v>
      </c>
      <c r="B39" s="234" t="s">
        <v>360</v>
      </c>
      <c r="C39" s="215" t="s">
        <v>523</v>
      </c>
      <c r="D39" s="220" t="s">
        <v>661</v>
      </c>
    </row>
    <row r="40" spans="1:4" ht="37.5" x14ac:dyDescent="0.3">
      <c r="A40" s="234">
        <v>39</v>
      </c>
      <c r="B40" s="234" t="s">
        <v>361</v>
      </c>
      <c r="C40" s="215" t="s">
        <v>524</v>
      </c>
      <c r="D40" s="220" t="s">
        <v>662</v>
      </c>
    </row>
    <row r="41" spans="1:4" ht="56.25" x14ac:dyDescent="0.3">
      <c r="A41" s="234">
        <v>40</v>
      </c>
      <c r="B41" s="234" t="s">
        <v>362</v>
      </c>
      <c r="C41" s="215" t="s">
        <v>525</v>
      </c>
      <c r="D41" s="220" t="s">
        <v>663</v>
      </c>
    </row>
    <row r="42" spans="1:4" ht="56.25" x14ac:dyDescent="0.3">
      <c r="A42" s="234">
        <v>41</v>
      </c>
      <c r="B42" s="234" t="s">
        <v>363</v>
      </c>
      <c r="C42" s="215" t="s">
        <v>526</v>
      </c>
      <c r="D42" s="220" t="s">
        <v>664</v>
      </c>
    </row>
    <row r="43" spans="1:4" ht="37.5" x14ac:dyDescent="0.3">
      <c r="A43" s="234">
        <v>42</v>
      </c>
      <c r="B43" s="234" t="s">
        <v>364</v>
      </c>
      <c r="C43" s="215" t="s">
        <v>527</v>
      </c>
      <c r="D43" s="220" t="s">
        <v>665</v>
      </c>
    </row>
    <row r="44" spans="1:4" ht="56.25" x14ac:dyDescent="0.3">
      <c r="A44" s="234">
        <v>43</v>
      </c>
      <c r="B44" s="234" t="s">
        <v>365</v>
      </c>
      <c r="C44" s="215" t="s">
        <v>528</v>
      </c>
      <c r="D44" s="220" t="s">
        <v>666</v>
      </c>
    </row>
    <row r="45" spans="1:4" ht="56.25" x14ac:dyDescent="0.3">
      <c r="A45" s="234">
        <v>44</v>
      </c>
      <c r="B45" s="234" t="s">
        <v>366</v>
      </c>
      <c r="C45" s="215" t="s">
        <v>529</v>
      </c>
      <c r="D45" s="220" t="s">
        <v>667</v>
      </c>
    </row>
    <row r="46" spans="1:4" ht="37.5" x14ac:dyDescent="0.3">
      <c r="A46" s="234">
        <v>45</v>
      </c>
      <c r="B46" s="234" t="s">
        <v>367</v>
      </c>
      <c r="C46" s="215" t="s">
        <v>530</v>
      </c>
      <c r="D46" s="220" t="s">
        <v>668</v>
      </c>
    </row>
    <row r="47" spans="1:4" ht="37.5" x14ac:dyDescent="0.3">
      <c r="A47" s="234">
        <v>46</v>
      </c>
      <c r="B47" s="234" t="s">
        <v>368</v>
      </c>
      <c r="C47" s="215" t="s">
        <v>531</v>
      </c>
      <c r="D47" s="220" t="s">
        <v>669</v>
      </c>
    </row>
    <row r="48" spans="1:4" x14ac:dyDescent="0.3">
      <c r="A48" s="234">
        <v>47</v>
      </c>
      <c r="B48" s="234" t="s">
        <v>369</v>
      </c>
      <c r="C48" s="215" t="s">
        <v>532</v>
      </c>
      <c r="D48" s="220" t="s">
        <v>222</v>
      </c>
    </row>
    <row r="49" spans="1:4" x14ac:dyDescent="0.3">
      <c r="A49" s="234">
        <v>48</v>
      </c>
      <c r="B49" s="234" t="s">
        <v>370</v>
      </c>
      <c r="C49" s="215" t="s">
        <v>533</v>
      </c>
      <c r="D49" s="220" t="s">
        <v>670</v>
      </c>
    </row>
    <row r="50" spans="1:4" ht="37.5" x14ac:dyDescent="0.3">
      <c r="A50" s="234">
        <v>49</v>
      </c>
      <c r="B50" s="234" t="s">
        <v>371</v>
      </c>
      <c r="C50" s="215" t="s">
        <v>534</v>
      </c>
      <c r="D50" s="220" t="s">
        <v>671</v>
      </c>
    </row>
    <row r="51" spans="1:4" ht="37.5" x14ac:dyDescent="0.3">
      <c r="A51" s="234">
        <v>50</v>
      </c>
      <c r="B51" s="234" t="s">
        <v>372</v>
      </c>
      <c r="C51" s="215" t="s">
        <v>535</v>
      </c>
      <c r="D51" s="220" t="s">
        <v>672</v>
      </c>
    </row>
    <row r="52" spans="1:4" x14ac:dyDescent="0.3">
      <c r="A52" s="234">
        <v>51</v>
      </c>
      <c r="B52" s="234" t="s">
        <v>373</v>
      </c>
      <c r="C52" s="215" t="s">
        <v>536</v>
      </c>
      <c r="D52" s="220" t="s">
        <v>673</v>
      </c>
    </row>
    <row r="53" spans="1:4" x14ac:dyDescent="0.3">
      <c r="A53" s="234">
        <v>52</v>
      </c>
      <c r="B53" s="234" t="s">
        <v>374</v>
      </c>
      <c r="C53" s="215" t="s">
        <v>537</v>
      </c>
      <c r="D53" s="220" t="s">
        <v>674</v>
      </c>
    </row>
    <row r="54" spans="1:4" ht="56.25" x14ac:dyDescent="0.3">
      <c r="A54" s="234">
        <v>53</v>
      </c>
      <c r="B54" s="234" t="s">
        <v>375</v>
      </c>
      <c r="C54" s="215" t="s">
        <v>538</v>
      </c>
      <c r="D54" s="220" t="s">
        <v>675</v>
      </c>
    </row>
    <row r="55" spans="1:4" ht="75" x14ac:dyDescent="0.3">
      <c r="A55" s="234">
        <v>54</v>
      </c>
      <c r="B55" s="234" t="s">
        <v>376</v>
      </c>
      <c r="C55" s="215" t="s">
        <v>539</v>
      </c>
      <c r="D55" s="220" t="s">
        <v>676</v>
      </c>
    </row>
    <row r="56" spans="1:4" x14ac:dyDescent="0.3">
      <c r="A56" s="234">
        <v>55</v>
      </c>
      <c r="B56" s="234" t="s">
        <v>377</v>
      </c>
      <c r="C56" s="215" t="s">
        <v>540</v>
      </c>
      <c r="D56" s="220" t="s">
        <v>677</v>
      </c>
    </row>
    <row r="57" spans="1:4" ht="37.5" x14ac:dyDescent="0.3">
      <c r="A57" s="234">
        <v>56</v>
      </c>
      <c r="B57" s="234" t="s">
        <v>378</v>
      </c>
      <c r="C57" s="215" t="s">
        <v>541</v>
      </c>
      <c r="D57" s="220" t="s">
        <v>678</v>
      </c>
    </row>
    <row r="58" spans="1:4" ht="37.5" x14ac:dyDescent="0.3">
      <c r="A58" s="234">
        <v>57</v>
      </c>
      <c r="B58" s="234" t="s">
        <v>379</v>
      </c>
      <c r="C58" s="215" t="s">
        <v>542</v>
      </c>
      <c r="D58" s="220" t="s">
        <v>679</v>
      </c>
    </row>
    <row r="59" spans="1:4" ht="56.25" x14ac:dyDescent="0.3">
      <c r="A59" s="234">
        <v>58</v>
      </c>
      <c r="B59" s="234" t="s">
        <v>380</v>
      </c>
      <c r="C59" s="215" t="s">
        <v>543</v>
      </c>
      <c r="D59" s="220" t="s">
        <v>680</v>
      </c>
    </row>
    <row r="60" spans="1:4" ht="75" x14ac:dyDescent="0.3">
      <c r="A60" s="234">
        <v>59</v>
      </c>
      <c r="B60" s="234" t="s">
        <v>381</v>
      </c>
      <c r="C60" s="215" t="s">
        <v>544</v>
      </c>
      <c r="D60" s="220" t="s">
        <v>681</v>
      </c>
    </row>
    <row r="61" spans="1:4" ht="37.5" x14ac:dyDescent="0.3">
      <c r="A61" s="234">
        <v>60</v>
      </c>
      <c r="B61" s="234" t="s">
        <v>382</v>
      </c>
      <c r="C61" s="215" t="s">
        <v>223</v>
      </c>
      <c r="D61" s="220" t="s">
        <v>224</v>
      </c>
    </row>
    <row r="62" spans="1:4" ht="56.25" x14ac:dyDescent="0.3">
      <c r="A62" s="234">
        <v>61</v>
      </c>
      <c r="B62" s="234" t="s">
        <v>383</v>
      </c>
      <c r="C62" s="215" t="s">
        <v>545</v>
      </c>
      <c r="D62" s="220" t="s">
        <v>682</v>
      </c>
    </row>
    <row r="63" spans="1:4" ht="37.5" x14ac:dyDescent="0.3">
      <c r="A63" s="234">
        <v>62</v>
      </c>
      <c r="B63" s="234">
        <v>530252</v>
      </c>
      <c r="C63" s="215" t="s">
        <v>779</v>
      </c>
      <c r="D63" s="220" t="s">
        <v>786</v>
      </c>
    </row>
    <row r="64" spans="1:4" x14ac:dyDescent="0.3">
      <c r="A64" s="234">
        <v>63</v>
      </c>
      <c r="B64" s="234" t="s">
        <v>384</v>
      </c>
      <c r="C64" s="215" t="s">
        <v>546</v>
      </c>
      <c r="D64" s="220" t="s">
        <v>683</v>
      </c>
    </row>
    <row r="65" spans="1:4" ht="56.25" x14ac:dyDescent="0.3">
      <c r="A65" s="234">
        <v>64</v>
      </c>
      <c r="B65" s="234" t="s">
        <v>385</v>
      </c>
      <c r="C65" s="215" t="s">
        <v>225</v>
      </c>
      <c r="D65" s="220" t="s">
        <v>226</v>
      </c>
    </row>
    <row r="66" spans="1:4" ht="56.25" x14ac:dyDescent="0.3">
      <c r="A66" s="234">
        <v>65</v>
      </c>
      <c r="B66" s="234" t="s">
        <v>386</v>
      </c>
      <c r="C66" s="215" t="s">
        <v>227</v>
      </c>
      <c r="D66" s="220" t="s">
        <v>684</v>
      </c>
    </row>
    <row r="67" spans="1:4" x14ac:dyDescent="0.3">
      <c r="A67" s="234">
        <v>66</v>
      </c>
      <c r="B67" s="234" t="s">
        <v>387</v>
      </c>
      <c r="C67" s="215" t="s">
        <v>43</v>
      </c>
      <c r="D67" s="220" t="s">
        <v>685</v>
      </c>
    </row>
    <row r="68" spans="1:4" ht="37.5" x14ac:dyDescent="0.3">
      <c r="A68" s="234">
        <v>67</v>
      </c>
      <c r="B68" s="234" t="s">
        <v>388</v>
      </c>
      <c r="C68" s="215" t="s">
        <v>42</v>
      </c>
      <c r="D68" s="220" t="s">
        <v>228</v>
      </c>
    </row>
    <row r="69" spans="1:4" x14ac:dyDescent="0.3">
      <c r="A69" s="234">
        <v>68</v>
      </c>
      <c r="B69" s="234" t="s">
        <v>389</v>
      </c>
      <c r="C69" s="215" t="s">
        <v>547</v>
      </c>
      <c r="D69" s="220" t="s">
        <v>686</v>
      </c>
    </row>
    <row r="70" spans="1:4" ht="56.25" x14ac:dyDescent="0.3">
      <c r="A70" s="234">
        <v>69</v>
      </c>
      <c r="B70" s="234" t="s">
        <v>390</v>
      </c>
      <c r="C70" s="215" t="s">
        <v>548</v>
      </c>
      <c r="D70" s="220" t="s">
        <v>687</v>
      </c>
    </row>
    <row r="71" spans="1:4" ht="75" x14ac:dyDescent="0.3">
      <c r="A71" s="234">
        <v>70</v>
      </c>
      <c r="B71" s="234" t="s">
        <v>391</v>
      </c>
      <c r="C71" s="215" t="s">
        <v>549</v>
      </c>
      <c r="D71" s="220" t="s">
        <v>240</v>
      </c>
    </row>
    <row r="72" spans="1:4" ht="37.5" x14ac:dyDescent="0.3">
      <c r="A72" s="234">
        <v>71</v>
      </c>
      <c r="B72" s="234" t="s">
        <v>392</v>
      </c>
      <c r="C72" s="215" t="s">
        <v>550</v>
      </c>
      <c r="D72" s="220" t="s">
        <v>688</v>
      </c>
    </row>
    <row r="73" spans="1:4" ht="75" x14ac:dyDescent="0.3">
      <c r="A73" s="234">
        <v>72</v>
      </c>
      <c r="B73" s="234" t="s">
        <v>393</v>
      </c>
      <c r="C73" s="215" t="s">
        <v>551</v>
      </c>
      <c r="D73" s="220" t="s">
        <v>689</v>
      </c>
    </row>
    <row r="74" spans="1:4" ht="56.25" x14ac:dyDescent="0.3">
      <c r="A74" s="234">
        <v>73</v>
      </c>
      <c r="B74" s="234">
        <v>530310</v>
      </c>
      <c r="C74" s="215" t="s">
        <v>783</v>
      </c>
      <c r="D74" s="220" t="s">
        <v>789</v>
      </c>
    </row>
    <row r="75" spans="1:4" x14ac:dyDescent="0.3">
      <c r="A75" s="234">
        <v>74</v>
      </c>
      <c r="B75" s="234">
        <v>530312</v>
      </c>
      <c r="C75" s="215" t="s">
        <v>784</v>
      </c>
      <c r="D75" s="220" t="s">
        <v>790</v>
      </c>
    </row>
    <row r="76" spans="1:4" x14ac:dyDescent="0.3">
      <c r="A76" s="234">
        <v>75</v>
      </c>
      <c r="B76" s="234" t="s">
        <v>394</v>
      </c>
      <c r="C76" s="215" t="s">
        <v>552</v>
      </c>
      <c r="D76" s="220" t="s">
        <v>690</v>
      </c>
    </row>
    <row r="77" spans="1:4" ht="56.25" x14ac:dyDescent="0.3">
      <c r="A77" s="234">
        <v>76</v>
      </c>
      <c r="B77" s="234" t="s">
        <v>395</v>
      </c>
      <c r="C77" s="215" t="s">
        <v>553</v>
      </c>
      <c r="D77" s="220" t="s">
        <v>691</v>
      </c>
    </row>
    <row r="78" spans="1:4" ht="37.5" x14ac:dyDescent="0.3">
      <c r="A78" s="234">
        <v>77</v>
      </c>
      <c r="B78" s="234" t="s">
        <v>396</v>
      </c>
      <c r="C78" s="215" t="s">
        <v>554</v>
      </c>
      <c r="D78" s="220" t="s">
        <v>163</v>
      </c>
    </row>
    <row r="79" spans="1:4" ht="37.5" x14ac:dyDescent="0.3">
      <c r="A79" s="234">
        <v>78</v>
      </c>
      <c r="B79" s="234" t="s">
        <v>397</v>
      </c>
      <c r="C79" s="215" t="s">
        <v>555</v>
      </c>
      <c r="D79" s="220" t="s">
        <v>164</v>
      </c>
    </row>
    <row r="80" spans="1:4" x14ac:dyDescent="0.3">
      <c r="A80" s="234">
        <v>79</v>
      </c>
      <c r="B80" s="234" t="s">
        <v>398</v>
      </c>
      <c r="C80" s="215" t="s">
        <v>556</v>
      </c>
      <c r="D80" s="220" t="s">
        <v>692</v>
      </c>
    </row>
    <row r="81" spans="1:4" ht="37.5" x14ac:dyDescent="0.3">
      <c r="A81" s="234">
        <v>80</v>
      </c>
      <c r="B81" s="234" t="s">
        <v>399</v>
      </c>
      <c r="C81" s="215" t="s">
        <v>557</v>
      </c>
      <c r="D81" s="220" t="s">
        <v>165</v>
      </c>
    </row>
    <row r="82" spans="1:4" ht="37.5" x14ac:dyDescent="0.3">
      <c r="A82" s="234">
        <v>81</v>
      </c>
      <c r="B82" s="234" t="s">
        <v>400</v>
      </c>
      <c r="C82" s="215" t="s">
        <v>558</v>
      </c>
      <c r="D82" s="220" t="s">
        <v>693</v>
      </c>
    </row>
    <row r="83" spans="1:4" x14ac:dyDescent="0.3">
      <c r="A83" s="234">
        <v>82</v>
      </c>
      <c r="B83" s="234" t="s">
        <v>401</v>
      </c>
      <c r="C83" s="215" t="s">
        <v>559</v>
      </c>
      <c r="D83" s="220" t="s">
        <v>694</v>
      </c>
    </row>
    <row r="84" spans="1:4" ht="37.5" x14ac:dyDescent="0.3">
      <c r="A84" s="234">
        <v>83</v>
      </c>
      <c r="B84" s="234" t="s">
        <v>402</v>
      </c>
      <c r="C84" s="215" t="s">
        <v>560</v>
      </c>
      <c r="D84" s="220" t="s">
        <v>695</v>
      </c>
    </row>
    <row r="85" spans="1:4" x14ac:dyDescent="0.3">
      <c r="A85" s="234">
        <v>84</v>
      </c>
      <c r="B85" s="234" t="s">
        <v>403</v>
      </c>
      <c r="C85" s="215" t="s">
        <v>561</v>
      </c>
      <c r="D85" s="220" t="s">
        <v>696</v>
      </c>
    </row>
    <row r="86" spans="1:4" ht="56.25" x14ac:dyDescent="0.3">
      <c r="A86" s="234">
        <v>85</v>
      </c>
      <c r="B86" s="234" t="s">
        <v>404</v>
      </c>
      <c r="C86" s="215" t="s">
        <v>562</v>
      </c>
      <c r="D86" s="220" t="s">
        <v>697</v>
      </c>
    </row>
    <row r="87" spans="1:4" ht="37.5" x14ac:dyDescent="0.3">
      <c r="A87" s="234">
        <v>86</v>
      </c>
      <c r="B87" s="234" t="s">
        <v>405</v>
      </c>
      <c r="C87" s="215" t="s">
        <v>563</v>
      </c>
      <c r="D87" s="220" t="s">
        <v>698</v>
      </c>
    </row>
    <row r="88" spans="1:4" ht="37.5" x14ac:dyDescent="0.3">
      <c r="A88" s="234">
        <v>87</v>
      </c>
      <c r="B88" s="234" t="s">
        <v>406</v>
      </c>
      <c r="C88" s="215" t="s">
        <v>564</v>
      </c>
      <c r="D88" s="220" t="s">
        <v>699</v>
      </c>
    </row>
    <row r="89" spans="1:4" ht="56.25" x14ac:dyDescent="0.3">
      <c r="A89" s="234">
        <v>88</v>
      </c>
      <c r="B89" s="234" t="s">
        <v>407</v>
      </c>
      <c r="C89" s="215" t="s">
        <v>565</v>
      </c>
      <c r="D89" s="220" t="s">
        <v>700</v>
      </c>
    </row>
    <row r="90" spans="1:4" ht="75" x14ac:dyDescent="0.3">
      <c r="A90" s="234">
        <v>89</v>
      </c>
      <c r="B90" s="234" t="s">
        <v>408</v>
      </c>
      <c r="C90" s="215" t="s">
        <v>566</v>
      </c>
      <c r="D90" s="220" t="s">
        <v>701</v>
      </c>
    </row>
    <row r="91" spans="1:4" ht="37.5" x14ac:dyDescent="0.3">
      <c r="A91" s="234">
        <v>90</v>
      </c>
      <c r="B91" s="234" t="s">
        <v>409</v>
      </c>
      <c r="C91" s="215" t="s">
        <v>567</v>
      </c>
      <c r="D91" s="220" t="s">
        <v>702</v>
      </c>
    </row>
    <row r="92" spans="1:4" ht="37.5" x14ac:dyDescent="0.3">
      <c r="A92" s="234">
        <v>91</v>
      </c>
      <c r="B92" s="234" t="s">
        <v>410</v>
      </c>
      <c r="C92" s="215" t="s">
        <v>568</v>
      </c>
      <c r="D92" s="220" t="s">
        <v>703</v>
      </c>
    </row>
    <row r="93" spans="1:4" ht="37.5" x14ac:dyDescent="0.3">
      <c r="A93" s="234">
        <v>92</v>
      </c>
      <c r="B93" s="234" t="s">
        <v>411</v>
      </c>
      <c r="C93" s="215" t="s">
        <v>569</v>
      </c>
      <c r="D93" s="220" t="s">
        <v>704</v>
      </c>
    </row>
    <row r="94" spans="1:4" ht="75" x14ac:dyDescent="0.3">
      <c r="A94" s="234">
        <v>93</v>
      </c>
      <c r="B94" s="234" t="s">
        <v>412</v>
      </c>
      <c r="C94" s="215" t="s">
        <v>570</v>
      </c>
      <c r="D94" s="220" t="s">
        <v>705</v>
      </c>
    </row>
    <row r="95" spans="1:4" ht="37.5" x14ac:dyDescent="0.3">
      <c r="A95" s="234">
        <v>94</v>
      </c>
      <c r="B95" s="234" t="s">
        <v>413</v>
      </c>
      <c r="C95" s="215" t="s">
        <v>571</v>
      </c>
      <c r="D95" s="220" t="s">
        <v>706</v>
      </c>
    </row>
    <row r="96" spans="1:4" x14ac:dyDescent="0.3">
      <c r="A96" s="234">
        <v>95</v>
      </c>
      <c r="B96" s="234" t="s">
        <v>414</v>
      </c>
      <c r="C96" s="215" t="s">
        <v>572</v>
      </c>
      <c r="D96" s="220" t="s">
        <v>707</v>
      </c>
    </row>
    <row r="97" spans="1:4" ht="56.25" x14ac:dyDescent="0.3">
      <c r="A97" s="234">
        <v>96</v>
      </c>
      <c r="B97" s="234" t="s">
        <v>415</v>
      </c>
      <c r="C97" s="215" t="s">
        <v>573</v>
      </c>
      <c r="D97" s="220" t="s">
        <v>166</v>
      </c>
    </row>
    <row r="98" spans="1:4" x14ac:dyDescent="0.3">
      <c r="A98" s="234">
        <v>97</v>
      </c>
      <c r="B98" s="234" t="s">
        <v>416</v>
      </c>
      <c r="C98" s="215" t="s">
        <v>574</v>
      </c>
      <c r="D98" s="220" t="s">
        <v>167</v>
      </c>
    </row>
    <row r="99" spans="1:4" x14ac:dyDescent="0.3">
      <c r="A99" s="234">
        <v>98</v>
      </c>
      <c r="B99" s="234" t="s">
        <v>417</v>
      </c>
      <c r="C99" s="215" t="s">
        <v>575</v>
      </c>
      <c r="D99" s="220" t="s">
        <v>708</v>
      </c>
    </row>
    <row r="100" spans="1:4" x14ac:dyDescent="0.3">
      <c r="A100" s="234">
        <v>99</v>
      </c>
      <c r="B100" s="234" t="s">
        <v>418</v>
      </c>
      <c r="C100" s="215" t="s">
        <v>576</v>
      </c>
      <c r="D100" s="220" t="s">
        <v>709</v>
      </c>
    </row>
    <row r="101" spans="1:4" x14ac:dyDescent="0.3">
      <c r="A101" s="234">
        <v>100</v>
      </c>
      <c r="B101" s="234" t="s">
        <v>419</v>
      </c>
      <c r="C101" s="215" t="s">
        <v>577</v>
      </c>
      <c r="D101" s="220" t="s">
        <v>710</v>
      </c>
    </row>
    <row r="102" spans="1:4" x14ac:dyDescent="0.3">
      <c r="A102" s="234">
        <v>101</v>
      </c>
      <c r="B102" s="234" t="s">
        <v>420</v>
      </c>
      <c r="C102" s="215" t="s">
        <v>578</v>
      </c>
      <c r="D102" s="220" t="s">
        <v>711</v>
      </c>
    </row>
    <row r="103" spans="1:4" ht="37.5" x14ac:dyDescent="0.3">
      <c r="A103" s="234">
        <v>102</v>
      </c>
      <c r="B103" s="234" t="s">
        <v>421</v>
      </c>
      <c r="C103" s="215" t="s">
        <v>579</v>
      </c>
      <c r="D103" s="220" t="s">
        <v>712</v>
      </c>
    </row>
    <row r="104" spans="1:4" ht="37.5" x14ac:dyDescent="0.3">
      <c r="A104" s="234">
        <v>103</v>
      </c>
      <c r="B104" s="234" t="s">
        <v>422</v>
      </c>
      <c r="C104" s="215" t="s">
        <v>580</v>
      </c>
      <c r="D104" s="220" t="s">
        <v>713</v>
      </c>
    </row>
    <row r="105" spans="1:4" x14ac:dyDescent="0.3">
      <c r="A105" s="234">
        <v>104</v>
      </c>
      <c r="B105" s="234" t="s">
        <v>423</v>
      </c>
      <c r="C105" s="215" t="s">
        <v>581</v>
      </c>
      <c r="D105" s="220" t="s">
        <v>714</v>
      </c>
    </row>
    <row r="106" spans="1:4" x14ac:dyDescent="0.3">
      <c r="A106" s="234">
        <v>105</v>
      </c>
      <c r="B106" s="234" t="s">
        <v>424</v>
      </c>
      <c r="C106" s="215" t="s">
        <v>582</v>
      </c>
      <c r="D106" s="220" t="s">
        <v>715</v>
      </c>
    </row>
    <row r="107" spans="1:4" x14ac:dyDescent="0.3">
      <c r="A107" s="234">
        <v>106</v>
      </c>
      <c r="B107" s="234" t="s">
        <v>425</v>
      </c>
      <c r="C107" s="215" t="s">
        <v>583</v>
      </c>
      <c r="D107" s="220" t="s">
        <v>716</v>
      </c>
    </row>
    <row r="108" spans="1:4" ht="37.5" x14ac:dyDescent="0.3">
      <c r="A108" s="234">
        <v>107</v>
      </c>
      <c r="B108" s="234" t="s">
        <v>426</v>
      </c>
      <c r="C108" s="215" t="s">
        <v>584</v>
      </c>
      <c r="D108" s="220" t="s">
        <v>168</v>
      </c>
    </row>
    <row r="109" spans="1:4" x14ac:dyDescent="0.3">
      <c r="A109" s="234">
        <v>108</v>
      </c>
      <c r="B109" s="234" t="s">
        <v>427</v>
      </c>
      <c r="C109" s="215" t="s">
        <v>585</v>
      </c>
      <c r="D109" s="220" t="s">
        <v>169</v>
      </c>
    </row>
    <row r="110" spans="1:4" x14ac:dyDescent="0.3">
      <c r="A110" s="234">
        <v>109</v>
      </c>
      <c r="B110" s="234" t="s">
        <v>428</v>
      </c>
      <c r="C110" s="215" t="s">
        <v>229</v>
      </c>
      <c r="D110" s="220" t="s">
        <v>230</v>
      </c>
    </row>
    <row r="111" spans="1:4" x14ac:dyDescent="0.3">
      <c r="A111" s="234">
        <v>110</v>
      </c>
      <c r="B111" s="234" t="s">
        <v>429</v>
      </c>
      <c r="C111" s="215" t="s">
        <v>170</v>
      </c>
      <c r="D111" s="220" t="s">
        <v>171</v>
      </c>
    </row>
    <row r="112" spans="1:4" x14ac:dyDescent="0.3">
      <c r="A112" s="234">
        <v>111</v>
      </c>
      <c r="B112" s="234" t="s">
        <v>430</v>
      </c>
      <c r="C112" s="215" t="s">
        <v>172</v>
      </c>
      <c r="D112" s="220" t="s">
        <v>717</v>
      </c>
    </row>
    <row r="113" spans="1:4" ht="37.5" x14ac:dyDescent="0.3">
      <c r="A113" s="234">
        <v>112</v>
      </c>
      <c r="B113" s="234" t="s">
        <v>431</v>
      </c>
      <c r="C113" s="215" t="s">
        <v>231</v>
      </c>
      <c r="D113" s="220" t="s">
        <v>232</v>
      </c>
    </row>
    <row r="114" spans="1:4" ht="56.25" x14ac:dyDescent="0.3">
      <c r="A114" s="234">
        <v>113</v>
      </c>
      <c r="B114" s="234" t="s">
        <v>432</v>
      </c>
      <c r="C114" s="215" t="s">
        <v>586</v>
      </c>
      <c r="D114" s="220" t="s">
        <v>718</v>
      </c>
    </row>
    <row r="115" spans="1:4" ht="56.25" x14ac:dyDescent="0.3">
      <c r="A115" s="234">
        <v>114</v>
      </c>
      <c r="B115" s="234" t="s">
        <v>433</v>
      </c>
      <c r="C115" s="215" t="s">
        <v>587</v>
      </c>
      <c r="D115" s="220" t="s">
        <v>719</v>
      </c>
    </row>
    <row r="116" spans="1:4" ht="37.5" x14ac:dyDescent="0.3">
      <c r="A116" s="234">
        <v>115</v>
      </c>
      <c r="B116" s="234" t="s">
        <v>434</v>
      </c>
      <c r="C116" s="215" t="s">
        <v>512</v>
      </c>
      <c r="D116" s="220" t="s">
        <v>720</v>
      </c>
    </row>
    <row r="117" spans="1:4" x14ac:dyDescent="0.3">
      <c r="A117" s="234">
        <v>116</v>
      </c>
      <c r="B117" s="234" t="s">
        <v>435</v>
      </c>
      <c r="C117" s="215" t="s">
        <v>521</v>
      </c>
      <c r="D117" s="220" t="s">
        <v>659</v>
      </c>
    </row>
    <row r="118" spans="1:4" x14ac:dyDescent="0.3">
      <c r="A118" s="234">
        <v>117</v>
      </c>
      <c r="B118" s="234" t="s">
        <v>436</v>
      </c>
      <c r="C118" s="215" t="s">
        <v>588</v>
      </c>
      <c r="D118" s="220" t="s">
        <v>721</v>
      </c>
    </row>
    <row r="119" spans="1:4" ht="37.5" x14ac:dyDescent="0.3">
      <c r="A119" s="234">
        <v>118</v>
      </c>
      <c r="B119" s="234" t="s">
        <v>437</v>
      </c>
      <c r="C119" s="215" t="s">
        <v>589</v>
      </c>
      <c r="D119" s="220" t="s">
        <v>722</v>
      </c>
    </row>
    <row r="120" spans="1:4" ht="37.5" x14ac:dyDescent="0.3">
      <c r="A120" s="234">
        <v>119</v>
      </c>
      <c r="B120" s="234" t="s">
        <v>438</v>
      </c>
      <c r="C120" s="215" t="s">
        <v>590</v>
      </c>
      <c r="D120" s="220" t="s">
        <v>723</v>
      </c>
    </row>
    <row r="121" spans="1:4" ht="56.25" x14ac:dyDescent="0.3">
      <c r="A121" s="234">
        <v>120</v>
      </c>
      <c r="B121" s="234" t="s">
        <v>439</v>
      </c>
      <c r="C121" s="215" t="s">
        <v>591</v>
      </c>
      <c r="D121" s="220" t="s">
        <v>173</v>
      </c>
    </row>
    <row r="122" spans="1:4" ht="37.5" x14ac:dyDescent="0.3">
      <c r="A122" s="234">
        <v>121</v>
      </c>
      <c r="B122" s="234" t="s">
        <v>440</v>
      </c>
      <c r="C122" s="215" t="s">
        <v>174</v>
      </c>
      <c r="D122" s="220" t="s">
        <v>175</v>
      </c>
    </row>
    <row r="123" spans="1:4" x14ac:dyDescent="0.3">
      <c r="A123" s="234">
        <v>122</v>
      </c>
      <c r="B123" s="234" t="s">
        <v>441</v>
      </c>
      <c r="C123" s="215" t="s">
        <v>592</v>
      </c>
      <c r="D123" s="220" t="s">
        <v>724</v>
      </c>
    </row>
    <row r="124" spans="1:4" ht="37.5" x14ac:dyDescent="0.3">
      <c r="A124" s="234">
        <v>123</v>
      </c>
      <c r="B124" s="234" t="s">
        <v>442</v>
      </c>
      <c r="C124" s="215" t="s">
        <v>40</v>
      </c>
      <c r="D124" s="220" t="s">
        <v>176</v>
      </c>
    </row>
    <row r="125" spans="1:4" x14ac:dyDescent="0.3">
      <c r="A125" s="234">
        <v>124</v>
      </c>
      <c r="B125" s="234" t="s">
        <v>443</v>
      </c>
      <c r="C125" s="215" t="s">
        <v>233</v>
      </c>
      <c r="D125" s="220" t="s">
        <v>234</v>
      </c>
    </row>
    <row r="126" spans="1:4" ht="56.25" x14ac:dyDescent="0.3">
      <c r="A126" s="234">
        <v>125</v>
      </c>
      <c r="B126" s="234" t="s">
        <v>444</v>
      </c>
      <c r="C126" s="215" t="s">
        <v>593</v>
      </c>
      <c r="D126" s="220" t="s">
        <v>725</v>
      </c>
    </row>
    <row r="127" spans="1:4" x14ac:dyDescent="0.3">
      <c r="A127" s="234">
        <v>126</v>
      </c>
      <c r="B127" s="234" t="s">
        <v>445</v>
      </c>
      <c r="C127" s="215" t="s">
        <v>38</v>
      </c>
      <c r="D127" s="220" t="s">
        <v>177</v>
      </c>
    </row>
    <row r="128" spans="1:4" x14ac:dyDescent="0.3">
      <c r="A128" s="234">
        <v>127</v>
      </c>
      <c r="B128" s="234" t="s">
        <v>446</v>
      </c>
      <c r="C128" s="215" t="s">
        <v>178</v>
      </c>
      <c r="D128" s="220" t="s">
        <v>726</v>
      </c>
    </row>
    <row r="129" spans="1:4" ht="37.5" x14ac:dyDescent="0.3">
      <c r="A129" s="234">
        <v>128</v>
      </c>
      <c r="B129" s="234" t="s">
        <v>447</v>
      </c>
      <c r="C129" s="215" t="s">
        <v>179</v>
      </c>
      <c r="D129" s="220" t="s">
        <v>180</v>
      </c>
    </row>
    <row r="130" spans="1:4" x14ac:dyDescent="0.3">
      <c r="A130" s="234">
        <v>129</v>
      </c>
      <c r="B130" s="234" t="s">
        <v>448</v>
      </c>
      <c r="C130" s="215" t="s">
        <v>181</v>
      </c>
      <c r="D130" s="220" t="s">
        <v>182</v>
      </c>
    </row>
    <row r="131" spans="1:4" ht="37.5" x14ac:dyDescent="0.3">
      <c r="A131" s="234">
        <v>130</v>
      </c>
      <c r="B131" s="234" t="s">
        <v>449</v>
      </c>
      <c r="C131" s="215" t="s">
        <v>594</v>
      </c>
      <c r="D131" s="220" t="s">
        <v>183</v>
      </c>
    </row>
    <row r="132" spans="1:4" ht="37.5" x14ac:dyDescent="0.3">
      <c r="A132" s="234">
        <v>131</v>
      </c>
      <c r="B132" s="234" t="s">
        <v>450</v>
      </c>
      <c r="C132" s="215" t="s">
        <v>235</v>
      </c>
      <c r="D132" s="220" t="s">
        <v>727</v>
      </c>
    </row>
    <row r="133" spans="1:4" ht="37.5" x14ac:dyDescent="0.3">
      <c r="A133" s="234">
        <v>132</v>
      </c>
      <c r="B133" s="234" t="s">
        <v>451</v>
      </c>
      <c r="C133" s="215" t="s">
        <v>595</v>
      </c>
      <c r="D133" s="220" t="s">
        <v>728</v>
      </c>
    </row>
    <row r="134" spans="1:4" ht="56.25" x14ac:dyDescent="0.3">
      <c r="A134" s="234">
        <v>133</v>
      </c>
      <c r="B134" s="234" t="s">
        <v>452</v>
      </c>
      <c r="C134" s="215" t="s">
        <v>596</v>
      </c>
      <c r="D134" s="220" t="s">
        <v>729</v>
      </c>
    </row>
    <row r="135" spans="1:4" ht="75" x14ac:dyDescent="0.3">
      <c r="A135" s="234">
        <v>134</v>
      </c>
      <c r="B135" s="234" t="s">
        <v>453</v>
      </c>
      <c r="C135" s="215" t="s">
        <v>597</v>
      </c>
      <c r="D135" s="220" t="s">
        <v>730</v>
      </c>
    </row>
    <row r="136" spans="1:4" x14ac:dyDescent="0.3">
      <c r="A136" s="234">
        <v>135</v>
      </c>
      <c r="B136" s="234" t="s">
        <v>454</v>
      </c>
      <c r="C136" s="215" t="s">
        <v>184</v>
      </c>
      <c r="D136" s="220" t="s">
        <v>185</v>
      </c>
    </row>
    <row r="137" spans="1:4" x14ac:dyDescent="0.3">
      <c r="A137" s="234">
        <v>136</v>
      </c>
      <c r="B137" s="234" t="s">
        <v>455</v>
      </c>
      <c r="C137" s="215" t="s">
        <v>186</v>
      </c>
      <c r="D137" s="220" t="s">
        <v>187</v>
      </c>
    </row>
    <row r="138" spans="1:4" ht="37.5" x14ac:dyDescent="0.3">
      <c r="A138" s="234">
        <v>137</v>
      </c>
      <c r="B138" s="234" t="s">
        <v>456</v>
      </c>
      <c r="C138" s="215" t="s">
        <v>598</v>
      </c>
      <c r="D138" s="220" t="s">
        <v>731</v>
      </c>
    </row>
    <row r="139" spans="1:4" x14ac:dyDescent="0.3">
      <c r="A139" s="234">
        <v>138</v>
      </c>
      <c r="B139" s="234" t="s">
        <v>457</v>
      </c>
      <c r="C139" s="215" t="s">
        <v>599</v>
      </c>
      <c r="D139" s="220" t="s">
        <v>732</v>
      </c>
    </row>
    <row r="140" spans="1:4" ht="37.5" x14ac:dyDescent="0.3">
      <c r="A140" s="234">
        <v>139</v>
      </c>
      <c r="B140" s="234" t="s">
        <v>458</v>
      </c>
      <c r="C140" s="215" t="s">
        <v>600</v>
      </c>
      <c r="D140" s="220" t="s">
        <v>733</v>
      </c>
    </row>
    <row r="141" spans="1:4" x14ac:dyDescent="0.3">
      <c r="A141" s="234">
        <v>140</v>
      </c>
      <c r="B141" s="234" t="s">
        <v>459</v>
      </c>
      <c r="C141" s="215" t="s">
        <v>601</v>
      </c>
      <c r="D141" s="220" t="s">
        <v>734</v>
      </c>
    </row>
    <row r="142" spans="1:4" ht="56.25" x14ac:dyDescent="0.3">
      <c r="A142" s="234">
        <v>141</v>
      </c>
      <c r="B142" s="234" t="s">
        <v>460</v>
      </c>
      <c r="C142" s="215" t="s">
        <v>602</v>
      </c>
      <c r="D142" s="220" t="s">
        <v>735</v>
      </c>
    </row>
    <row r="143" spans="1:4" ht="37.5" x14ac:dyDescent="0.3">
      <c r="A143" s="234">
        <v>142</v>
      </c>
      <c r="B143" s="234" t="s">
        <v>461</v>
      </c>
      <c r="C143" s="215" t="s">
        <v>236</v>
      </c>
      <c r="D143" s="220" t="s">
        <v>736</v>
      </c>
    </row>
    <row r="144" spans="1:4" ht="37.5" x14ac:dyDescent="0.3">
      <c r="A144" s="234">
        <v>143</v>
      </c>
      <c r="B144" s="234" t="s">
        <v>462</v>
      </c>
      <c r="C144" s="215" t="s">
        <v>603</v>
      </c>
      <c r="D144" s="220" t="s">
        <v>188</v>
      </c>
    </row>
    <row r="145" spans="1:4" ht="56.25" x14ac:dyDescent="0.3">
      <c r="A145" s="234">
        <v>144</v>
      </c>
      <c r="B145" s="234" t="s">
        <v>463</v>
      </c>
      <c r="C145" s="215" t="s">
        <v>604</v>
      </c>
      <c r="D145" s="220" t="s">
        <v>737</v>
      </c>
    </row>
    <row r="146" spans="1:4" x14ac:dyDescent="0.3">
      <c r="A146" s="234">
        <v>145</v>
      </c>
      <c r="B146" s="234" t="s">
        <v>464</v>
      </c>
      <c r="C146" s="215" t="s">
        <v>605</v>
      </c>
      <c r="D146" s="220" t="s">
        <v>738</v>
      </c>
    </row>
    <row r="147" spans="1:4" ht="56.25" x14ac:dyDescent="0.3">
      <c r="A147" s="234">
        <v>146</v>
      </c>
      <c r="B147" s="234" t="s">
        <v>465</v>
      </c>
      <c r="C147" s="215" t="s">
        <v>606</v>
      </c>
      <c r="D147" s="220" t="s">
        <v>739</v>
      </c>
    </row>
    <row r="148" spans="1:4" ht="75" x14ac:dyDescent="0.3">
      <c r="A148" s="234">
        <v>147</v>
      </c>
      <c r="B148" s="234" t="s">
        <v>466</v>
      </c>
      <c r="C148" s="215" t="s">
        <v>607</v>
      </c>
      <c r="D148" s="220" t="s">
        <v>740</v>
      </c>
    </row>
    <row r="149" spans="1:4" ht="37.5" x14ac:dyDescent="0.3">
      <c r="A149" s="234">
        <v>148</v>
      </c>
      <c r="B149" s="234" t="s">
        <v>467</v>
      </c>
      <c r="C149" s="215" t="s">
        <v>608</v>
      </c>
      <c r="D149" s="220" t="s">
        <v>741</v>
      </c>
    </row>
    <row r="150" spans="1:4" ht="56.25" x14ac:dyDescent="0.3">
      <c r="A150" s="234">
        <v>149</v>
      </c>
      <c r="B150" s="234" t="s">
        <v>468</v>
      </c>
      <c r="C150" s="215" t="s">
        <v>609</v>
      </c>
      <c r="D150" s="220" t="s">
        <v>742</v>
      </c>
    </row>
    <row r="151" spans="1:4" x14ac:dyDescent="0.3">
      <c r="A151" s="234">
        <v>150</v>
      </c>
      <c r="B151" s="234" t="s">
        <v>469</v>
      </c>
      <c r="C151" s="215" t="s">
        <v>241</v>
      </c>
      <c r="D151" s="220" t="s">
        <v>743</v>
      </c>
    </row>
    <row r="152" spans="1:4" x14ac:dyDescent="0.3">
      <c r="A152" s="234">
        <v>151</v>
      </c>
      <c r="B152" s="234" t="s">
        <v>470</v>
      </c>
      <c r="C152" s="215" t="s">
        <v>610</v>
      </c>
      <c r="D152" s="220" t="s">
        <v>744</v>
      </c>
    </row>
    <row r="153" spans="1:4" ht="37.5" x14ac:dyDescent="0.3">
      <c r="A153" s="234">
        <v>152</v>
      </c>
      <c r="B153" s="234" t="s">
        <v>471</v>
      </c>
      <c r="C153" s="215" t="s">
        <v>611</v>
      </c>
      <c r="D153" s="220" t="s">
        <v>745</v>
      </c>
    </row>
    <row r="154" spans="1:4" ht="37.5" x14ac:dyDescent="0.3">
      <c r="A154" s="234">
        <v>153</v>
      </c>
      <c r="B154" s="234" t="s">
        <v>472</v>
      </c>
      <c r="C154" s="215" t="s">
        <v>612</v>
      </c>
      <c r="D154" s="220" t="s">
        <v>746</v>
      </c>
    </row>
    <row r="155" spans="1:4" ht="56.25" x14ac:dyDescent="0.3">
      <c r="A155" s="234">
        <v>154</v>
      </c>
      <c r="B155" s="234" t="s">
        <v>473</v>
      </c>
      <c r="C155" s="215" t="s">
        <v>613</v>
      </c>
      <c r="D155" s="220" t="s">
        <v>747</v>
      </c>
    </row>
    <row r="156" spans="1:4" ht="37.5" x14ac:dyDescent="0.3">
      <c r="A156" s="234">
        <v>155</v>
      </c>
      <c r="B156" s="234" t="s">
        <v>474</v>
      </c>
      <c r="C156" s="215" t="s">
        <v>614</v>
      </c>
      <c r="D156" s="220" t="s">
        <v>748</v>
      </c>
    </row>
    <row r="157" spans="1:4" ht="37.5" x14ac:dyDescent="0.3">
      <c r="A157" s="234">
        <v>156</v>
      </c>
      <c r="B157" s="234" t="s">
        <v>475</v>
      </c>
      <c r="C157" s="215" t="s">
        <v>615</v>
      </c>
      <c r="D157" s="220" t="s">
        <v>749</v>
      </c>
    </row>
    <row r="158" spans="1:4" ht="56.25" x14ac:dyDescent="0.3">
      <c r="A158" s="234">
        <v>157</v>
      </c>
      <c r="B158" s="234" t="s">
        <v>476</v>
      </c>
      <c r="C158" s="215" t="s">
        <v>616</v>
      </c>
      <c r="D158" s="220" t="s">
        <v>750</v>
      </c>
    </row>
    <row r="159" spans="1:4" ht="112.5" x14ac:dyDescent="0.3">
      <c r="A159" s="234">
        <v>158</v>
      </c>
      <c r="B159" s="234" t="s">
        <v>477</v>
      </c>
      <c r="C159" s="215" t="s">
        <v>617</v>
      </c>
      <c r="D159" s="220" t="s">
        <v>751</v>
      </c>
    </row>
    <row r="160" spans="1:4" ht="56.25" x14ac:dyDescent="0.3">
      <c r="A160" s="234">
        <v>159</v>
      </c>
      <c r="B160" s="234" t="s">
        <v>478</v>
      </c>
      <c r="C160" s="215" t="s">
        <v>618</v>
      </c>
      <c r="D160" s="220" t="s">
        <v>752</v>
      </c>
    </row>
    <row r="161" spans="1:7" ht="37.5" x14ac:dyDescent="0.3">
      <c r="A161" s="234">
        <v>160</v>
      </c>
      <c r="B161" s="234" t="s">
        <v>479</v>
      </c>
      <c r="C161" s="215" t="s">
        <v>619</v>
      </c>
      <c r="D161" s="220" t="s">
        <v>753</v>
      </c>
    </row>
    <row r="162" spans="1:7" ht="37.5" x14ac:dyDescent="0.3">
      <c r="A162" s="234">
        <v>161</v>
      </c>
      <c r="B162" s="234" t="s">
        <v>480</v>
      </c>
      <c r="C162" s="215" t="s">
        <v>620</v>
      </c>
      <c r="D162" s="220" t="s">
        <v>754</v>
      </c>
    </row>
    <row r="163" spans="1:7" ht="37.5" x14ac:dyDescent="0.3">
      <c r="A163" s="234">
        <v>162</v>
      </c>
      <c r="B163" s="234" t="s">
        <v>481</v>
      </c>
      <c r="C163" s="215" t="s">
        <v>621</v>
      </c>
      <c r="D163" s="220" t="s">
        <v>755</v>
      </c>
    </row>
    <row r="164" spans="1:7" ht="75" x14ac:dyDescent="0.3">
      <c r="A164" s="234">
        <v>163</v>
      </c>
      <c r="B164" s="234" t="s">
        <v>482</v>
      </c>
      <c r="C164" s="215" t="s">
        <v>622</v>
      </c>
      <c r="D164" s="220" t="s">
        <v>756</v>
      </c>
    </row>
    <row r="165" spans="1:7" ht="37.5" x14ac:dyDescent="0.3">
      <c r="A165" s="234">
        <v>164</v>
      </c>
      <c r="B165" s="234" t="s">
        <v>483</v>
      </c>
      <c r="C165" s="215" t="s">
        <v>623</v>
      </c>
      <c r="D165" s="220" t="s">
        <v>757</v>
      </c>
    </row>
    <row r="166" spans="1:7" ht="37.5" x14ac:dyDescent="0.3">
      <c r="A166" s="234">
        <v>165</v>
      </c>
      <c r="B166" s="234" t="s">
        <v>484</v>
      </c>
      <c r="C166" s="215" t="s">
        <v>624</v>
      </c>
      <c r="D166" s="220" t="s">
        <v>758</v>
      </c>
    </row>
    <row r="167" spans="1:7" ht="37.5" x14ac:dyDescent="0.3">
      <c r="A167" s="234">
        <v>166</v>
      </c>
      <c r="B167" s="234" t="s">
        <v>485</v>
      </c>
      <c r="C167" s="215" t="s">
        <v>625</v>
      </c>
      <c r="D167" s="220" t="s">
        <v>759</v>
      </c>
    </row>
    <row r="168" spans="1:7" ht="56.25" x14ac:dyDescent="0.3">
      <c r="A168" s="234">
        <v>167</v>
      </c>
      <c r="B168" s="234" t="s">
        <v>486</v>
      </c>
      <c r="C168" s="215" t="s">
        <v>626</v>
      </c>
      <c r="D168" s="220" t="s">
        <v>760</v>
      </c>
    </row>
    <row r="169" spans="1:7" ht="37.5" x14ac:dyDescent="0.3">
      <c r="A169" s="234">
        <v>168</v>
      </c>
      <c r="B169" s="234" t="s">
        <v>487</v>
      </c>
      <c r="C169" s="215" t="s">
        <v>627</v>
      </c>
      <c r="D169" s="220" t="s">
        <v>761</v>
      </c>
    </row>
    <row r="170" spans="1:7" x14ac:dyDescent="0.3">
      <c r="A170" s="234">
        <v>169</v>
      </c>
      <c r="B170" s="234" t="s">
        <v>488</v>
      </c>
      <c r="C170" s="215" t="s">
        <v>628</v>
      </c>
      <c r="D170" s="220" t="s">
        <v>762</v>
      </c>
    </row>
    <row r="171" spans="1:7" ht="37.5" x14ac:dyDescent="0.3">
      <c r="A171" s="234">
        <v>170</v>
      </c>
      <c r="B171" s="234">
        <v>530850</v>
      </c>
      <c r="C171" s="215" t="s">
        <v>780</v>
      </c>
      <c r="D171" s="220" t="s">
        <v>825</v>
      </c>
    </row>
    <row r="172" spans="1:7" ht="37.5" x14ac:dyDescent="0.3">
      <c r="A172" s="234">
        <v>171</v>
      </c>
      <c r="B172" s="234">
        <v>530851</v>
      </c>
      <c r="C172" s="215" t="s">
        <v>781</v>
      </c>
      <c r="D172" s="220" t="s">
        <v>787</v>
      </c>
      <c r="E172" s="236"/>
      <c r="F172" s="220"/>
      <c r="G172" s="220"/>
    </row>
    <row r="173" spans="1:7" x14ac:dyDescent="0.3">
      <c r="A173" s="234">
        <v>172</v>
      </c>
      <c r="B173" s="234" t="s">
        <v>489</v>
      </c>
      <c r="C173" s="215" t="s">
        <v>629</v>
      </c>
      <c r="D173" s="220" t="s">
        <v>763</v>
      </c>
    </row>
    <row r="174" spans="1:7" ht="37.5" x14ac:dyDescent="0.3">
      <c r="A174" s="234">
        <v>173</v>
      </c>
      <c r="B174" s="234" t="s">
        <v>490</v>
      </c>
      <c r="C174" s="215" t="s">
        <v>630</v>
      </c>
      <c r="D174" s="220" t="s">
        <v>764</v>
      </c>
    </row>
    <row r="175" spans="1:7" x14ac:dyDescent="0.3">
      <c r="A175" s="234">
        <v>174</v>
      </c>
      <c r="B175" s="234" t="s">
        <v>491</v>
      </c>
      <c r="C175" s="215" t="s">
        <v>631</v>
      </c>
      <c r="D175" s="220" t="s">
        <v>765</v>
      </c>
    </row>
    <row r="176" spans="1:7" ht="37.5" x14ac:dyDescent="0.3">
      <c r="A176" s="234">
        <v>175</v>
      </c>
      <c r="B176" s="234" t="s">
        <v>492</v>
      </c>
      <c r="C176" s="215" t="s">
        <v>632</v>
      </c>
      <c r="D176" s="220" t="s">
        <v>766</v>
      </c>
    </row>
    <row r="177" spans="1:7" x14ac:dyDescent="0.3">
      <c r="A177" s="234">
        <v>176</v>
      </c>
      <c r="B177" s="234" t="s">
        <v>493</v>
      </c>
      <c r="C177" s="215" t="s">
        <v>633</v>
      </c>
      <c r="D177" s="220" t="s">
        <v>189</v>
      </c>
    </row>
    <row r="178" spans="1:7" x14ac:dyDescent="0.3">
      <c r="A178" s="234">
        <v>177</v>
      </c>
      <c r="B178" s="234" t="s">
        <v>494</v>
      </c>
      <c r="C178" s="215" t="s">
        <v>634</v>
      </c>
      <c r="D178" s="220" t="s">
        <v>190</v>
      </c>
    </row>
    <row r="179" spans="1:7" x14ac:dyDescent="0.3">
      <c r="A179" s="234">
        <v>178</v>
      </c>
      <c r="B179" s="234" t="s">
        <v>495</v>
      </c>
      <c r="C179" s="215" t="s">
        <v>635</v>
      </c>
      <c r="D179" s="220" t="s">
        <v>191</v>
      </c>
    </row>
    <row r="180" spans="1:7" ht="37.5" x14ac:dyDescent="0.3">
      <c r="A180" s="234">
        <v>179</v>
      </c>
      <c r="B180" s="234" t="s">
        <v>496</v>
      </c>
      <c r="C180" s="215" t="s">
        <v>636</v>
      </c>
      <c r="D180" s="220" t="s">
        <v>767</v>
      </c>
    </row>
    <row r="181" spans="1:7" ht="37.5" x14ac:dyDescent="0.3">
      <c r="A181" s="234">
        <v>180</v>
      </c>
      <c r="B181" s="234" t="s">
        <v>497</v>
      </c>
      <c r="C181" s="215" t="s">
        <v>637</v>
      </c>
      <c r="D181" s="220" t="s">
        <v>768</v>
      </c>
    </row>
    <row r="182" spans="1:7" x14ac:dyDescent="0.3">
      <c r="A182" s="234">
        <v>181</v>
      </c>
      <c r="B182" s="234" t="s">
        <v>498</v>
      </c>
      <c r="C182" s="215" t="s">
        <v>559</v>
      </c>
      <c r="D182" s="220" t="s">
        <v>769</v>
      </c>
    </row>
    <row r="183" spans="1:7" x14ac:dyDescent="0.3">
      <c r="A183" s="234">
        <v>182</v>
      </c>
      <c r="B183" s="234" t="s">
        <v>499</v>
      </c>
      <c r="C183" s="215" t="s">
        <v>192</v>
      </c>
      <c r="D183" s="220" t="s">
        <v>193</v>
      </c>
    </row>
    <row r="184" spans="1:7" ht="37.5" x14ac:dyDescent="0.3">
      <c r="A184" s="234">
        <v>183</v>
      </c>
      <c r="B184" s="234">
        <v>531412</v>
      </c>
      <c r="C184" s="215" t="s">
        <v>782</v>
      </c>
      <c r="D184" s="220" t="s">
        <v>788</v>
      </c>
      <c r="E184" s="236"/>
      <c r="F184" s="220"/>
      <c r="G184" s="220"/>
    </row>
    <row r="185" spans="1:7" x14ac:dyDescent="0.3">
      <c r="A185" s="234">
        <v>184</v>
      </c>
      <c r="B185" s="234" t="s">
        <v>500</v>
      </c>
      <c r="C185" s="215" t="s">
        <v>638</v>
      </c>
      <c r="D185" s="220" t="s">
        <v>770</v>
      </c>
    </row>
    <row r="186" spans="1:7" x14ac:dyDescent="0.3">
      <c r="A186" s="234">
        <v>185</v>
      </c>
      <c r="B186" s="234" t="s">
        <v>501</v>
      </c>
      <c r="C186" s="215" t="s">
        <v>639</v>
      </c>
      <c r="D186" s="220" t="s">
        <v>771</v>
      </c>
    </row>
    <row r="187" spans="1:7" ht="37.5" x14ac:dyDescent="0.3">
      <c r="A187" s="234">
        <v>186</v>
      </c>
      <c r="B187" s="234" t="s">
        <v>502</v>
      </c>
      <c r="C187" s="215" t="s">
        <v>640</v>
      </c>
      <c r="D187" s="220" t="s">
        <v>772</v>
      </c>
    </row>
    <row r="188" spans="1:7" ht="37.5" x14ac:dyDescent="0.3">
      <c r="A188" s="234">
        <v>187</v>
      </c>
      <c r="B188" s="234" t="s">
        <v>503</v>
      </c>
      <c r="C188" s="215" t="s">
        <v>641</v>
      </c>
      <c r="D188" s="220" t="s">
        <v>773</v>
      </c>
    </row>
    <row r="189" spans="1:7" ht="112.5" x14ac:dyDescent="0.3">
      <c r="A189" s="234">
        <v>188</v>
      </c>
      <c r="B189" s="234" t="s">
        <v>504</v>
      </c>
      <c r="C189" s="215" t="s">
        <v>642</v>
      </c>
      <c r="D189" s="220" t="s">
        <v>774</v>
      </c>
    </row>
    <row r="190" spans="1:7" ht="37.5" x14ac:dyDescent="0.3">
      <c r="A190" s="234">
        <v>189</v>
      </c>
      <c r="B190" s="234" t="s">
        <v>505</v>
      </c>
      <c r="C190" s="215" t="s">
        <v>643</v>
      </c>
      <c r="D190" s="220" t="s">
        <v>775</v>
      </c>
    </row>
    <row r="191" spans="1:7" ht="56.25" x14ac:dyDescent="0.3">
      <c r="A191" s="234">
        <v>190</v>
      </c>
      <c r="B191" s="234">
        <v>570102</v>
      </c>
      <c r="C191" s="215" t="s">
        <v>194</v>
      </c>
      <c r="D191" s="220" t="s">
        <v>195</v>
      </c>
    </row>
    <row r="192" spans="1:7" x14ac:dyDescent="0.3">
      <c r="A192" s="234">
        <v>191</v>
      </c>
      <c r="B192" s="234">
        <v>570201</v>
      </c>
      <c r="C192" s="215" t="s">
        <v>41</v>
      </c>
      <c r="D192" s="220" t="s">
        <v>237</v>
      </c>
    </row>
    <row r="193" spans="1:4" x14ac:dyDescent="0.3">
      <c r="A193" s="234">
        <v>192</v>
      </c>
      <c r="B193" s="234">
        <v>570203</v>
      </c>
      <c r="C193" s="215" t="s">
        <v>196</v>
      </c>
      <c r="D193" s="220" t="s">
        <v>197</v>
      </c>
    </row>
    <row r="194" spans="1:4" ht="56.25" x14ac:dyDescent="0.3">
      <c r="A194" s="234">
        <v>193</v>
      </c>
      <c r="B194" s="234">
        <v>570206</v>
      </c>
      <c r="C194" s="215" t="s">
        <v>198</v>
      </c>
      <c r="D194" s="220" t="s">
        <v>199</v>
      </c>
    </row>
    <row r="195" spans="1:4" ht="37.5" x14ac:dyDescent="0.3">
      <c r="A195" s="234">
        <v>194</v>
      </c>
      <c r="B195" s="234">
        <v>570301</v>
      </c>
      <c r="C195" s="215" t="s">
        <v>200</v>
      </c>
      <c r="D195" s="220" t="s">
        <v>201</v>
      </c>
    </row>
    <row r="196" spans="1:4" x14ac:dyDescent="0.3">
      <c r="A196" s="234">
        <v>195</v>
      </c>
      <c r="B196" s="234">
        <v>580204</v>
      </c>
      <c r="C196" s="215" t="s">
        <v>202</v>
      </c>
      <c r="D196" s="220" t="s">
        <v>203</v>
      </c>
    </row>
    <row r="197" spans="1:4" ht="37.5" x14ac:dyDescent="0.3">
      <c r="A197" s="234">
        <v>196</v>
      </c>
      <c r="B197" s="234">
        <v>580208</v>
      </c>
      <c r="C197" s="215" t="s">
        <v>242</v>
      </c>
      <c r="D197" s="220" t="s">
        <v>243</v>
      </c>
    </row>
    <row r="198" spans="1:4" ht="56.25" x14ac:dyDescent="0.3">
      <c r="A198" s="234">
        <v>197</v>
      </c>
      <c r="B198" s="234">
        <v>580209</v>
      </c>
      <c r="C198" s="215" t="s">
        <v>204</v>
      </c>
      <c r="D198" s="220" t="s">
        <v>205</v>
      </c>
    </row>
    <row r="199" spans="1:4" x14ac:dyDescent="0.3">
      <c r="A199" s="234">
        <v>198</v>
      </c>
      <c r="B199" s="234">
        <v>840103</v>
      </c>
      <c r="C199" s="215" t="s">
        <v>208</v>
      </c>
      <c r="D199" s="220" t="s">
        <v>209</v>
      </c>
    </row>
    <row r="200" spans="1:4" ht="37.5" x14ac:dyDescent="0.3">
      <c r="A200" s="234">
        <v>199</v>
      </c>
      <c r="B200" s="234">
        <v>840104</v>
      </c>
      <c r="C200" s="215" t="s">
        <v>210</v>
      </c>
      <c r="D200" s="220" t="s">
        <v>211</v>
      </c>
    </row>
    <row r="201" spans="1:4" x14ac:dyDescent="0.3">
      <c r="A201" s="234">
        <v>200</v>
      </c>
      <c r="B201" s="234">
        <v>840106</v>
      </c>
      <c r="C201" s="215" t="s">
        <v>212</v>
      </c>
      <c r="D201" s="220" t="s">
        <v>213</v>
      </c>
    </row>
    <row r="202" spans="1:4" ht="37.5" x14ac:dyDescent="0.3">
      <c r="A202" s="234">
        <v>201</v>
      </c>
      <c r="B202" s="234">
        <v>840107</v>
      </c>
      <c r="C202" s="215" t="s">
        <v>214</v>
      </c>
      <c r="D202" s="220" t="s">
        <v>215</v>
      </c>
    </row>
    <row r="203" spans="1:4" x14ac:dyDescent="0.3">
      <c r="A203" s="234">
        <v>202</v>
      </c>
      <c r="B203" s="234">
        <v>840111</v>
      </c>
      <c r="C203" s="215" t="s">
        <v>192</v>
      </c>
      <c r="D203" s="220" t="s">
        <v>216</v>
      </c>
    </row>
    <row r="204" spans="1:4" x14ac:dyDescent="0.3">
      <c r="A204" s="234">
        <v>203</v>
      </c>
      <c r="B204" s="234">
        <v>840118</v>
      </c>
      <c r="C204" s="215" t="s">
        <v>785</v>
      </c>
      <c r="D204" s="220" t="s">
        <v>791</v>
      </c>
    </row>
    <row r="205" spans="1:4" ht="37.5" x14ac:dyDescent="0.3">
      <c r="A205" s="234">
        <v>204</v>
      </c>
      <c r="B205" s="234">
        <v>840202</v>
      </c>
      <c r="C205" s="215" t="s">
        <v>206</v>
      </c>
      <c r="D205" s="220" t="s">
        <v>207</v>
      </c>
    </row>
  </sheetData>
  <sheetProtection password="93DC" sheet="1" objects="1" scenarios="1"/>
  <conditionalFormatting sqref="B2:B3">
    <cfRule type="duplicateValues" dxfId="17" priority="10"/>
  </conditionalFormatting>
  <conditionalFormatting sqref="E172 E184">
    <cfRule type="duplicateValues" dxfId="16" priority="3"/>
  </conditionalFormatting>
  <conditionalFormatting sqref="B4:B205">
    <cfRule type="duplicateValues" dxfId="15" priority="1"/>
  </conditionalFormatting>
  <pageMargins left="0.7" right="0.7" top="0.75" bottom="0.75" header="0.3" footer="0.3"/>
  <pageSetup paperSize="9"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16</vt:i4>
      </vt:variant>
    </vt:vector>
  </HeadingPairs>
  <TitlesOfParts>
    <vt:vector size="27" baseType="lpstr">
      <vt:lpstr>RESUMEN</vt:lpstr>
      <vt:lpstr>POA</vt:lpstr>
      <vt:lpstr>FLUJO</vt:lpstr>
      <vt:lpstr>SALARIOS</vt:lpstr>
      <vt:lpstr>HONORARIOS</vt:lpstr>
      <vt:lpstr>FLUJOS</vt:lpstr>
      <vt:lpstr>ESTRUCTURA PRESUPUESTARIA</vt:lpstr>
      <vt:lpstr>LISTAS</vt:lpstr>
      <vt:lpstr>ITEMS</vt:lpstr>
      <vt:lpstr>ACTIVIDADES</vt:lpstr>
      <vt:lpstr>INDICADORES</vt:lpstr>
      <vt:lpstr>Actividades</vt:lpstr>
      <vt:lpstr>Actividades_Recreativas</vt:lpstr>
      <vt:lpstr>FLUJO!Área_de_impresión</vt:lpstr>
      <vt:lpstr>RESUMEN!Área_de_impresión</vt:lpstr>
      <vt:lpstr>Base_de_entrenamiento</vt:lpstr>
      <vt:lpstr>Campamentos</vt:lpstr>
      <vt:lpstr>Campeonato</vt:lpstr>
      <vt:lpstr>Concentrado</vt:lpstr>
      <vt:lpstr>Evaluación</vt:lpstr>
      <vt:lpstr>Gastos_Deportivos_Generales</vt:lpstr>
      <vt:lpstr>Gastos_en_temas_de_capacitación_deportivos</vt:lpstr>
      <vt:lpstr>Implementación_Deportiva</vt:lpstr>
      <vt:lpstr>Juegos</vt:lpstr>
      <vt:lpstr>OPERACIÓN_Y_MANTENIMIENTO_ADMINISTRATIVO_DE_LAS_ORGANIZACIONES_DEPORTIVAS</vt:lpstr>
      <vt:lpstr>Operación_y_mantenimiento_de_escenarios_deportivos</vt:lpstr>
      <vt:lpstr>Selectivo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FEDEPOE</cp:lastModifiedBy>
  <cp:lastPrinted>2018-01-30T22:20:00Z</cp:lastPrinted>
  <dcterms:created xsi:type="dcterms:W3CDTF">2016-09-01T03:21:41Z</dcterms:created>
  <dcterms:modified xsi:type="dcterms:W3CDTF">2018-03-26T15:53:55Z</dcterms:modified>
</cp:coreProperties>
</file>